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selmo_cunha\Documents\CCDRC\CCDRC_PLANEAMENTO\CCDRC_2024\RAA 2024\RAA2024_DOCS\"/>
    </mc:Choice>
  </mc:AlternateContent>
  <xr:revisionPtr revIDLastSave="0" documentId="13_ncr:1_{F0AE3DD9-DC6E-4863-9956-8C35E6D4C380}" xr6:coauthVersionLast="36" xr6:coauthVersionMax="36" xr10:uidLastSave="{00000000-0000-0000-0000-000000000000}"/>
  <bookViews>
    <workbookView xWindow="0" yWindow="0" windowWidth="28800" windowHeight="10725" xr2:uid="{1EB30C4A-9252-453F-A4E0-58F1B0A1083B}"/>
  </bookViews>
  <sheets>
    <sheet name="Exec.PA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47" i="1" l="1"/>
  <c r="L547" i="1" s="1"/>
  <c r="J546" i="1"/>
  <c r="L548" i="1" s="1"/>
  <c r="L545" i="1"/>
  <c r="K545" i="1"/>
  <c r="J545" i="1"/>
  <c r="J541" i="1"/>
  <c r="L542" i="1" s="1"/>
  <c r="L538" i="1"/>
  <c r="L537" i="1"/>
  <c r="K537" i="1"/>
  <c r="J537" i="1"/>
  <c r="J533" i="1"/>
  <c r="L533" i="1" s="1"/>
  <c r="L532" i="1"/>
  <c r="J532" i="1"/>
  <c r="K532" i="1" s="1"/>
  <c r="L531" i="1"/>
  <c r="J531" i="1"/>
  <c r="K531" i="1" s="1"/>
  <c r="J530" i="1"/>
  <c r="K530" i="1" s="1"/>
  <c r="L529" i="1"/>
  <c r="K529" i="1"/>
  <c r="J529" i="1"/>
  <c r="K528" i="1"/>
  <c r="J528" i="1"/>
  <c r="L528" i="1" s="1"/>
  <c r="L527" i="1"/>
  <c r="K527" i="1"/>
  <c r="J527" i="1"/>
  <c r="L526" i="1"/>
  <c r="K526" i="1"/>
  <c r="J526" i="1"/>
  <c r="J525" i="1"/>
  <c r="L525" i="1" s="1"/>
  <c r="L524" i="1"/>
  <c r="J524" i="1"/>
  <c r="K524" i="1" s="1"/>
  <c r="J523" i="1"/>
  <c r="L523" i="1" s="1"/>
  <c r="J522" i="1"/>
  <c r="L522" i="1" s="1"/>
  <c r="L521" i="1"/>
  <c r="K521" i="1"/>
  <c r="J521" i="1"/>
  <c r="K520" i="1"/>
  <c r="J520" i="1"/>
  <c r="L534" i="1" s="1"/>
  <c r="L517" i="1"/>
  <c r="L516" i="1"/>
  <c r="J516" i="1"/>
  <c r="K516" i="1" s="1"/>
  <c r="K512" i="1"/>
  <c r="J512" i="1"/>
  <c r="L512" i="1" s="1"/>
  <c r="L511" i="1"/>
  <c r="K511" i="1"/>
  <c r="J511" i="1"/>
  <c r="L513" i="1" s="1"/>
  <c r="L508" i="1"/>
  <c r="J507" i="1"/>
  <c r="L507" i="1" s="1"/>
  <c r="L504" i="1"/>
  <c r="L500" i="1"/>
  <c r="L499" i="1"/>
  <c r="J499" i="1"/>
  <c r="K499" i="1" s="1"/>
  <c r="L496" i="1"/>
  <c r="K495" i="1"/>
  <c r="J495" i="1"/>
  <c r="L495" i="1" s="1"/>
  <c r="L492" i="1"/>
  <c r="L491" i="1"/>
  <c r="J491" i="1"/>
  <c r="K491" i="1" s="1"/>
  <c r="K487" i="1"/>
  <c r="J487" i="1"/>
  <c r="L487" i="1" s="1"/>
  <c r="L486" i="1"/>
  <c r="K486" i="1"/>
  <c r="J486" i="1"/>
  <c r="L488" i="1" s="1"/>
  <c r="J482" i="1"/>
  <c r="L482" i="1" s="1"/>
  <c r="J481" i="1"/>
  <c r="L483" i="1" s="1"/>
  <c r="L478" i="1"/>
  <c r="L477" i="1"/>
  <c r="K477" i="1"/>
  <c r="J477" i="1"/>
  <c r="J473" i="1"/>
  <c r="L474" i="1" s="1"/>
  <c r="L472" i="1"/>
  <c r="K472" i="1"/>
  <c r="J472" i="1"/>
  <c r="J468" i="1"/>
  <c r="L468" i="1" s="1"/>
  <c r="L467" i="1"/>
  <c r="J467" i="1"/>
  <c r="K467" i="1" s="1"/>
  <c r="L464" i="1"/>
  <c r="K463" i="1"/>
  <c r="J463" i="1"/>
  <c r="L463" i="1" s="1"/>
  <c r="L460" i="1"/>
  <c r="L459" i="1"/>
  <c r="J459" i="1"/>
  <c r="K459" i="1" s="1"/>
  <c r="J458" i="1"/>
  <c r="L458" i="1" s="1"/>
  <c r="L454" i="1"/>
  <c r="K454" i="1"/>
  <c r="J454" i="1"/>
  <c r="L455" i="1" s="1"/>
  <c r="L451" i="1"/>
  <c r="J450" i="1"/>
  <c r="L450" i="1" s="1"/>
  <c r="L446" i="1"/>
  <c r="K446" i="1"/>
  <c r="J446" i="1"/>
  <c r="L447" i="1" s="1"/>
  <c r="L445" i="1"/>
  <c r="K445" i="1"/>
  <c r="J445" i="1"/>
  <c r="J441" i="1"/>
  <c r="L442" i="1" s="1"/>
  <c r="L440" i="1"/>
  <c r="K440" i="1"/>
  <c r="J440" i="1"/>
  <c r="K439" i="1"/>
  <c r="J439" i="1"/>
  <c r="L439" i="1" s="1"/>
  <c r="L436" i="1"/>
  <c r="L432" i="1"/>
  <c r="L431" i="1"/>
  <c r="K431" i="1"/>
  <c r="J431" i="1"/>
  <c r="L428" i="1"/>
  <c r="J423" i="1"/>
  <c r="K423" i="1" s="1"/>
  <c r="L419" i="1"/>
  <c r="K419" i="1"/>
  <c r="J419" i="1"/>
  <c r="J418" i="1"/>
  <c r="L420" i="1" s="1"/>
  <c r="L415" i="1"/>
  <c r="L414" i="1"/>
  <c r="K414" i="1"/>
  <c r="J414" i="1"/>
  <c r="K413" i="1"/>
  <c r="J413" i="1"/>
  <c r="L413" i="1" s="1"/>
  <c r="L409" i="1"/>
  <c r="J409" i="1"/>
  <c r="K409" i="1" s="1"/>
  <c r="J408" i="1"/>
  <c r="L408" i="1" s="1"/>
  <c r="J407" i="1"/>
  <c r="K407" i="1" s="1"/>
  <c r="L406" i="1"/>
  <c r="K406" i="1"/>
  <c r="J406" i="1"/>
  <c r="K405" i="1"/>
  <c r="J405" i="1"/>
  <c r="L405" i="1" s="1"/>
  <c r="L401" i="1"/>
  <c r="J401" i="1"/>
  <c r="K401" i="1" s="1"/>
  <c r="J400" i="1"/>
  <c r="L400" i="1" s="1"/>
  <c r="J399" i="1"/>
  <c r="L402" i="1" s="1"/>
  <c r="L398" i="1"/>
  <c r="K398" i="1"/>
  <c r="J398" i="1"/>
  <c r="J394" i="1"/>
  <c r="L395" i="1" s="1"/>
  <c r="L391" i="1"/>
  <c r="L390" i="1"/>
  <c r="K390" i="1"/>
  <c r="J390" i="1"/>
  <c r="J386" i="1"/>
  <c r="L387" i="1" s="1"/>
  <c r="L383" i="1"/>
  <c r="K382" i="1"/>
  <c r="J382" i="1"/>
  <c r="L382" i="1" s="1"/>
  <c r="J378" i="1"/>
  <c r="L379" i="1" s="1"/>
  <c r="L375" i="1"/>
  <c r="K374" i="1"/>
  <c r="J374" i="1"/>
  <c r="L374" i="1" s="1"/>
  <c r="J370" i="1"/>
  <c r="L371" i="1" s="1"/>
  <c r="L367" i="1"/>
  <c r="K366" i="1"/>
  <c r="J366" i="1"/>
  <c r="L366" i="1" s="1"/>
  <c r="J362" i="1"/>
  <c r="L363" i="1" s="1"/>
  <c r="L359" i="1"/>
  <c r="K358" i="1"/>
  <c r="J358" i="1"/>
  <c r="L358" i="1" s="1"/>
  <c r="J354" i="1"/>
  <c r="L355" i="1" s="1"/>
  <c r="L351" i="1"/>
  <c r="K350" i="1"/>
  <c r="J350" i="1"/>
  <c r="L350" i="1" s="1"/>
  <c r="J346" i="1"/>
  <c r="L347" i="1" s="1"/>
  <c r="L343" i="1"/>
  <c r="K342" i="1"/>
  <c r="J342" i="1"/>
  <c r="L342" i="1" s="1"/>
  <c r="J338" i="1"/>
  <c r="L339" i="1" s="1"/>
  <c r="L335" i="1"/>
  <c r="K334" i="1"/>
  <c r="J334" i="1"/>
  <c r="L334" i="1" s="1"/>
  <c r="J330" i="1"/>
  <c r="L331" i="1" s="1"/>
  <c r="L327" i="1"/>
  <c r="K326" i="1"/>
  <c r="J326" i="1"/>
  <c r="L326" i="1" s="1"/>
  <c r="J322" i="1"/>
  <c r="L323" i="1" s="1"/>
  <c r="L319" i="1"/>
  <c r="K318" i="1"/>
  <c r="J318" i="1"/>
  <c r="L318" i="1" s="1"/>
  <c r="J314" i="1"/>
  <c r="L314" i="1" s="1"/>
  <c r="L313" i="1"/>
  <c r="J313" i="1"/>
  <c r="K313" i="1" s="1"/>
  <c r="L310" i="1"/>
  <c r="K309" i="1"/>
  <c r="J309" i="1"/>
  <c r="L309" i="1" s="1"/>
  <c r="L306" i="1"/>
  <c r="L305" i="1"/>
  <c r="J305" i="1"/>
  <c r="K305" i="1" s="1"/>
  <c r="L302" i="1"/>
  <c r="K301" i="1"/>
  <c r="J301" i="1"/>
  <c r="L301" i="1" s="1"/>
  <c r="L298" i="1"/>
  <c r="L297" i="1"/>
  <c r="J297" i="1"/>
  <c r="K297" i="1" s="1"/>
  <c r="L294" i="1"/>
  <c r="J293" i="1"/>
  <c r="L293" i="1" s="1"/>
  <c r="L290" i="1"/>
  <c r="L289" i="1"/>
  <c r="J289" i="1"/>
  <c r="K289" i="1" s="1"/>
  <c r="L286" i="1"/>
  <c r="J285" i="1"/>
  <c r="L285" i="1" s="1"/>
  <c r="L284" i="1"/>
  <c r="K284" i="1"/>
  <c r="J284" i="1"/>
  <c r="L280" i="1"/>
  <c r="J280" i="1"/>
  <c r="K280" i="1" s="1"/>
  <c r="J279" i="1"/>
  <c r="L281" i="1" s="1"/>
  <c r="L275" i="1"/>
  <c r="K275" i="1"/>
  <c r="J275" i="1"/>
  <c r="J274" i="1"/>
  <c r="L276" i="1" s="1"/>
  <c r="L271" i="1"/>
  <c r="K270" i="1"/>
  <c r="J270" i="1"/>
  <c r="L270" i="1" s="1"/>
  <c r="J269" i="1"/>
  <c r="L269" i="1" s="1"/>
  <c r="L266" i="1"/>
  <c r="L265" i="1"/>
  <c r="J265" i="1"/>
  <c r="K265" i="1" s="1"/>
  <c r="L262" i="1"/>
  <c r="J261" i="1"/>
  <c r="L261" i="1" s="1"/>
  <c r="L257" i="1"/>
  <c r="J257" i="1"/>
  <c r="K257" i="1" s="1"/>
  <c r="L256" i="1"/>
  <c r="J256" i="1"/>
  <c r="K256" i="1" s="1"/>
  <c r="J255" i="1"/>
  <c r="L258" i="1" s="1"/>
  <c r="L251" i="1"/>
  <c r="K251" i="1"/>
  <c r="J251" i="1"/>
  <c r="J250" i="1"/>
  <c r="L250" i="1" s="1"/>
  <c r="L249" i="1"/>
  <c r="J249" i="1"/>
  <c r="K249" i="1" s="1"/>
  <c r="L248" i="1"/>
  <c r="J248" i="1"/>
  <c r="L252" i="1" s="1"/>
  <c r="L244" i="1"/>
  <c r="K244" i="1"/>
  <c r="J244" i="1"/>
  <c r="L245" i="1" s="1"/>
  <c r="L241" i="1"/>
  <c r="L240" i="1"/>
  <c r="J240" i="1"/>
  <c r="K240" i="1" s="1"/>
  <c r="L236" i="1"/>
  <c r="K236" i="1"/>
  <c r="J236" i="1"/>
  <c r="L237" i="1" s="1"/>
  <c r="L233" i="1"/>
  <c r="L232" i="1"/>
  <c r="J232" i="1"/>
  <c r="K232" i="1" s="1"/>
  <c r="L228" i="1"/>
  <c r="K228" i="1"/>
  <c r="J228" i="1"/>
  <c r="L229" i="1" s="1"/>
  <c r="L225" i="1"/>
  <c r="L224" i="1"/>
  <c r="J224" i="1"/>
  <c r="K224" i="1" s="1"/>
  <c r="L220" i="1"/>
  <c r="K220" i="1"/>
  <c r="J220" i="1"/>
  <c r="L221" i="1" s="1"/>
  <c r="L219" i="1"/>
  <c r="K219" i="1"/>
  <c r="J219" i="1"/>
  <c r="J215" i="1"/>
  <c r="L216" i="1" s="1"/>
  <c r="L211" i="1"/>
  <c r="K211" i="1"/>
  <c r="J211" i="1"/>
  <c r="J210" i="1"/>
  <c r="L210" i="1" s="1"/>
  <c r="L209" i="1"/>
  <c r="J209" i="1"/>
  <c r="L212" i="1" s="1"/>
  <c r="L206" i="1"/>
  <c r="K205" i="1"/>
  <c r="J205" i="1"/>
  <c r="L205" i="1" s="1"/>
  <c r="L204" i="1"/>
  <c r="K204" i="1"/>
  <c r="J204" i="1"/>
  <c r="L203" i="1"/>
  <c r="K203" i="1"/>
  <c r="J203" i="1"/>
  <c r="J199" i="1"/>
  <c r="L200" i="1" s="1"/>
  <c r="L196" i="1"/>
  <c r="L195" i="1"/>
  <c r="K195" i="1"/>
  <c r="J195" i="1"/>
  <c r="J191" i="1"/>
  <c r="L191" i="1" s="1"/>
  <c r="K190" i="1"/>
  <c r="J190" i="1"/>
  <c r="L190" i="1" s="1"/>
  <c r="J186" i="1"/>
  <c r="L186" i="1" s="1"/>
  <c r="L185" i="1"/>
  <c r="J185" i="1"/>
  <c r="K185" i="1" s="1"/>
  <c r="L182" i="1"/>
  <c r="K181" i="1"/>
  <c r="J181" i="1"/>
  <c r="L181" i="1" s="1"/>
  <c r="L180" i="1"/>
  <c r="K180" i="1"/>
  <c r="J180" i="1"/>
  <c r="L176" i="1"/>
  <c r="J176" i="1"/>
  <c r="K176" i="1" s="1"/>
  <c r="J175" i="1"/>
  <c r="L177" i="1" s="1"/>
  <c r="L171" i="1"/>
  <c r="K171" i="1"/>
  <c r="J171" i="1"/>
  <c r="J170" i="1"/>
  <c r="L172" i="1" s="1"/>
  <c r="L167" i="1"/>
  <c r="K166" i="1"/>
  <c r="J166" i="1"/>
  <c r="L166" i="1" s="1"/>
  <c r="K165" i="1"/>
  <c r="J165" i="1"/>
  <c r="L165" i="1" s="1"/>
  <c r="L162" i="1"/>
  <c r="L161" i="1"/>
  <c r="J161" i="1"/>
  <c r="K161" i="1" s="1"/>
  <c r="L158" i="1"/>
  <c r="K157" i="1"/>
  <c r="J157" i="1"/>
  <c r="L157" i="1" s="1"/>
  <c r="L154" i="1"/>
  <c r="L153" i="1"/>
  <c r="J153" i="1"/>
  <c r="K153" i="1" s="1"/>
  <c r="L150" i="1"/>
  <c r="K149" i="1"/>
  <c r="J149" i="1"/>
  <c r="L149" i="1" s="1"/>
  <c r="L146" i="1"/>
  <c r="L145" i="1"/>
  <c r="J145" i="1"/>
  <c r="K145" i="1" s="1"/>
  <c r="L144" i="1"/>
  <c r="J144" i="1"/>
  <c r="K144" i="1" s="1"/>
  <c r="L140" i="1"/>
  <c r="K140" i="1"/>
  <c r="J140" i="1"/>
  <c r="L141" i="1" s="1"/>
  <c r="L139" i="1"/>
  <c r="K139" i="1"/>
  <c r="J139" i="1"/>
  <c r="J135" i="1"/>
  <c r="L136" i="1" s="1"/>
  <c r="L131" i="1"/>
  <c r="K131" i="1"/>
  <c r="J131" i="1"/>
  <c r="J130" i="1"/>
  <c r="L132" i="1" s="1"/>
  <c r="L127" i="1"/>
  <c r="K126" i="1"/>
  <c r="J126" i="1"/>
  <c r="L126" i="1" s="1"/>
  <c r="J125" i="1"/>
  <c r="L125" i="1" s="1"/>
  <c r="L122" i="1"/>
  <c r="L121" i="1"/>
  <c r="J121" i="1"/>
  <c r="K121" i="1" s="1"/>
  <c r="L118" i="1"/>
  <c r="J117" i="1"/>
  <c r="L117" i="1" s="1"/>
  <c r="L114" i="1"/>
  <c r="L113" i="1"/>
  <c r="J113" i="1"/>
  <c r="K113" i="1" s="1"/>
  <c r="L110" i="1"/>
  <c r="J109" i="1"/>
  <c r="L109" i="1" s="1"/>
  <c r="L106" i="1"/>
  <c r="L105" i="1"/>
  <c r="J105" i="1"/>
  <c r="K105" i="1" s="1"/>
  <c r="L102" i="1"/>
  <c r="J101" i="1"/>
  <c r="L101" i="1" s="1"/>
  <c r="L98" i="1"/>
  <c r="L97" i="1"/>
  <c r="J97" i="1"/>
  <c r="K97" i="1" s="1"/>
  <c r="J93" i="1"/>
  <c r="L94" i="1" s="1"/>
  <c r="L90" i="1"/>
  <c r="L89" i="1"/>
  <c r="J89" i="1"/>
  <c r="K89" i="1" s="1"/>
  <c r="J85" i="1"/>
  <c r="L86" i="1" s="1"/>
  <c r="L82" i="1"/>
  <c r="L81" i="1"/>
  <c r="J81" i="1"/>
  <c r="K81" i="1" s="1"/>
  <c r="J77" i="1"/>
  <c r="L78" i="1" s="1"/>
  <c r="L74" i="1"/>
  <c r="L73" i="1"/>
  <c r="J73" i="1"/>
  <c r="K73" i="1" s="1"/>
  <c r="J69" i="1"/>
  <c r="L70" i="1" s="1"/>
  <c r="L66" i="1"/>
  <c r="L65" i="1"/>
  <c r="J65" i="1"/>
  <c r="K65" i="1" s="1"/>
  <c r="L64" i="1"/>
  <c r="J64" i="1"/>
  <c r="K64" i="1" s="1"/>
  <c r="L61" i="1"/>
  <c r="L60" i="1"/>
  <c r="K60" i="1"/>
  <c r="J60" i="1"/>
  <c r="L59" i="1"/>
  <c r="K59" i="1"/>
  <c r="J59" i="1"/>
  <c r="J55" i="1"/>
  <c r="L56" i="1" s="1"/>
  <c r="L52" i="1"/>
  <c r="L48" i="1"/>
  <c r="L47" i="1"/>
  <c r="J47" i="1"/>
  <c r="K47" i="1" s="1"/>
  <c r="L44" i="1"/>
  <c r="L43" i="1"/>
  <c r="K43" i="1"/>
  <c r="J43" i="1"/>
  <c r="L39" i="1"/>
  <c r="J39" i="1"/>
  <c r="K39" i="1" s="1"/>
  <c r="J38" i="1"/>
  <c r="L40" i="1" s="1"/>
  <c r="L35" i="1"/>
  <c r="L34" i="1"/>
  <c r="K34" i="1"/>
  <c r="J34" i="1"/>
  <c r="J30" i="1"/>
  <c r="L31" i="1" s="1"/>
  <c r="L27" i="1"/>
  <c r="L23" i="1"/>
  <c r="L22" i="1"/>
  <c r="J22" i="1"/>
  <c r="K22" i="1" s="1"/>
  <c r="L18" i="1"/>
  <c r="K18" i="1"/>
  <c r="J18" i="1"/>
  <c r="L19" i="1" s="1"/>
  <c r="L17" i="1"/>
  <c r="K17" i="1"/>
  <c r="J17" i="1"/>
  <c r="J13" i="1"/>
  <c r="K13" i="1" s="1"/>
  <c r="K12" i="1"/>
  <c r="J12" i="1"/>
  <c r="L12" i="1" s="1"/>
  <c r="J11" i="1"/>
  <c r="L11" i="1" s="1"/>
  <c r="L10" i="1"/>
  <c r="K10" i="1"/>
  <c r="J10" i="1"/>
  <c r="L14" i="1" s="1"/>
  <c r="L6" i="1"/>
  <c r="J6" i="1"/>
  <c r="K6" i="1" s="1"/>
  <c r="J5" i="1"/>
  <c r="L7" i="1" s="1"/>
  <c r="K4" i="1"/>
  <c r="J4" i="1"/>
  <c r="L4" i="1" s="1"/>
  <c r="J3" i="1"/>
  <c r="L3" i="1" s="1"/>
  <c r="L549" i="1" l="1"/>
  <c r="K191" i="1"/>
  <c r="K199" i="1"/>
  <c r="K215" i="1"/>
  <c r="K255" i="1"/>
  <c r="K473" i="1"/>
  <c r="K522" i="1"/>
  <c r="K546" i="1"/>
  <c r="L5" i="1"/>
  <c r="L13" i="1"/>
  <c r="L30" i="1"/>
  <c r="L55" i="1"/>
  <c r="K130" i="1"/>
  <c r="L135" i="1"/>
  <c r="K170" i="1"/>
  <c r="L175" i="1"/>
  <c r="K186" i="1"/>
  <c r="L199" i="1"/>
  <c r="K210" i="1"/>
  <c r="L215" i="1"/>
  <c r="K250" i="1"/>
  <c r="L255" i="1"/>
  <c r="K274" i="1"/>
  <c r="L279" i="1"/>
  <c r="K314" i="1"/>
  <c r="K322" i="1"/>
  <c r="K330" i="1"/>
  <c r="K338" i="1"/>
  <c r="K346" i="1"/>
  <c r="K354" i="1"/>
  <c r="K362" i="1"/>
  <c r="K370" i="1"/>
  <c r="K378" i="1"/>
  <c r="K386" i="1"/>
  <c r="K394" i="1"/>
  <c r="L399" i="1"/>
  <c r="L407" i="1"/>
  <c r="K418" i="1"/>
  <c r="L423" i="1"/>
  <c r="L441" i="1"/>
  <c r="K468" i="1"/>
  <c r="L473" i="1"/>
  <c r="L481" i="1"/>
  <c r="K525" i="1"/>
  <c r="L530" i="1"/>
  <c r="K533" i="1"/>
  <c r="K541" i="1"/>
  <c r="L546" i="1"/>
  <c r="K5" i="1"/>
  <c r="K30" i="1"/>
  <c r="K135" i="1"/>
  <c r="K399" i="1"/>
  <c r="L410" i="1"/>
  <c r="K441" i="1"/>
  <c r="L38" i="1"/>
  <c r="K11" i="1"/>
  <c r="K69" i="1"/>
  <c r="K77" i="1"/>
  <c r="K85" i="1"/>
  <c r="K93" i="1"/>
  <c r="K101" i="1"/>
  <c r="K109" i="1"/>
  <c r="K117" i="1"/>
  <c r="K125" i="1"/>
  <c r="L130" i="1"/>
  <c r="L170" i="1"/>
  <c r="L192" i="1"/>
  <c r="K261" i="1"/>
  <c r="K269" i="1"/>
  <c r="L274" i="1"/>
  <c r="K285" i="1"/>
  <c r="K293" i="1"/>
  <c r="L322" i="1"/>
  <c r="L330" i="1"/>
  <c r="L338" i="1"/>
  <c r="L346" i="1"/>
  <c r="L354" i="1"/>
  <c r="L362" i="1"/>
  <c r="L370" i="1"/>
  <c r="L378" i="1"/>
  <c r="L386" i="1"/>
  <c r="L394" i="1"/>
  <c r="L418" i="1"/>
  <c r="L424" i="1"/>
  <c r="L541" i="1"/>
  <c r="K55" i="1"/>
  <c r="K481" i="1"/>
  <c r="K3" i="1"/>
  <c r="L69" i="1"/>
  <c r="L77" i="1"/>
  <c r="L85" i="1"/>
  <c r="L93" i="1"/>
  <c r="L187" i="1"/>
  <c r="K248" i="1"/>
  <c r="L315" i="1"/>
  <c r="K400" i="1"/>
  <c r="K408" i="1"/>
  <c r="K450" i="1"/>
  <c r="K458" i="1"/>
  <c r="L469" i="1"/>
  <c r="K482" i="1"/>
  <c r="K507" i="1"/>
  <c r="L520" i="1"/>
  <c r="K523" i="1"/>
  <c r="K547" i="1"/>
  <c r="K38" i="1"/>
  <c r="K175" i="1"/>
  <c r="K279" i="1"/>
  <c r="K209" i="1"/>
</calcChain>
</file>

<file path=xl/sharedStrings.xml><?xml version="1.0" encoding="utf-8"?>
<sst xmlns="http://schemas.openxmlformats.org/spreadsheetml/2006/main" count="2130" uniqueCount="530">
  <si>
    <t>1 Consolidar a CCDRC, I.P. na região como entidade de coordenação do território  para o planeamento, a competitividade, inovação e internacionalização</t>
  </si>
  <si>
    <t>PESO:</t>
  </si>
  <si>
    <t>Indicadores</t>
  </si>
  <si>
    <t>Meta 2024</t>
  </si>
  <si>
    <t>Tolerância</t>
  </si>
  <si>
    <t>Valor Crítico</t>
  </si>
  <si>
    <t>Peso</t>
  </si>
  <si>
    <t>UO/Monit.</t>
  </si>
  <si>
    <t>Resultado</t>
  </si>
  <si>
    <t>Taxa de Realização</t>
  </si>
  <si>
    <t>Classificação</t>
  </si>
  <si>
    <t>Desvio</t>
  </si>
  <si>
    <t>Ind.1</t>
  </si>
  <si>
    <t>Número  de iniciativas de articulação com entidades regionais com vista à promoção da região, dos seus recursos e da CCDRC, I.P.</t>
  </si>
  <si>
    <t>UPDR</t>
  </si>
  <si>
    <t>Ind.2</t>
  </si>
  <si>
    <t>Proposta de um Plano de Ação 2023-2024 para a dinamização da Agenda Regional de Economia Circular</t>
  </si>
  <si>
    <t>Ind.3</t>
  </si>
  <si>
    <t>Lançamento da 2ª edição do Centro Green Deal em Compras Públicas</t>
  </si>
  <si>
    <t>Ind.4</t>
  </si>
  <si>
    <t>Número de Processos de dinamização dos Eventos de Descoberta Empreendedora no contexto da RIS3 do Centro 2021-2027</t>
  </si>
  <si>
    <t xml:space="preserve">Taxa de Realização </t>
  </si>
  <si>
    <t>2 Acompanhar e monitorizar as dinâmicas regionais e as políticas públicas na Região Centro</t>
  </si>
  <si>
    <t>Ind.5</t>
  </si>
  <si>
    <t xml:space="preserve">Número  de iniciativas de reconhecimento de mérito e boas práticas </t>
  </si>
  <si>
    <t>Ind.6</t>
  </si>
  <si>
    <t>Número  de documentos de monitorização</t>
  </si>
  <si>
    <t>Ind.7</t>
  </si>
  <si>
    <t>Número  ações de divulgação/promoção das plataformas geridas pela UPDR (InCentro e DataCentro)</t>
  </si>
  <si>
    <t>Ind.8</t>
  </si>
  <si>
    <t>Número  de elementos de comunicação para disponibilizar nos canais digitais de comunicação da CCDRC, I.P. (notícias, comunicados de imprensa, animações e infografias)</t>
  </si>
  <si>
    <t>3 Dinamizar a Cooperação Territorial Europeia na Região Centro</t>
  </si>
  <si>
    <t>Ind.9</t>
  </si>
  <si>
    <t>Número  de (micro)iniciativas de cooperação transfronteiriça dinamizadas pela CCDRC, I.P.</t>
  </si>
  <si>
    <t>Ind.10</t>
  </si>
  <si>
    <t xml:space="preserve">Percentagem de projetos financiados pelo POCTEP, com execução financeira, com ações de acompanhamento </t>
  </si>
  <si>
    <t>4 Impulsionar o referencial estratégico regional de apoio à promoção e colaboração em iniciativas de Educação e Sensibilização Ambiental</t>
  </si>
  <si>
    <t>Ind.11</t>
  </si>
  <si>
    <t>Número  de Iniciativas</t>
  </si>
  <si>
    <t>UACNB</t>
  </si>
  <si>
    <t>5 Disponibilização de documentos e de informação relevante em matéria de ambiente</t>
  </si>
  <si>
    <t>Ind.12</t>
  </si>
  <si>
    <t xml:space="preserve">Data da atualização: - Informação no Portal </t>
  </si>
  <si>
    <t>Sem Resultado</t>
  </si>
  <si>
    <t>6 Contribuir para a execução das políticas de ambiente através da participação assídua nas Comissões e Grupos de Trabalho externos de âmbito nacional e regional e em ações externas e internas de uniformização de procedimentos</t>
  </si>
  <si>
    <t>Ind.13</t>
  </si>
  <si>
    <t>(Número  de convocatórias / Número de Presenças)*100</t>
  </si>
  <si>
    <t>7 Garantir a colaboração permanente com as entidades da tutela e outras, contribuindo para a definição de normativos em matéria de ambiente</t>
  </si>
  <si>
    <t>Ind.14</t>
  </si>
  <si>
    <t>Percentagem de contributos no prazo solicitado</t>
  </si>
  <si>
    <t>8 Garantir o cumprimento dos prazos legais estabelecidos na execução das atividades inerentes ao regime jurídico de AIA, nomeadamente AIA e análise caso a caso.</t>
  </si>
  <si>
    <t>Ind.15</t>
  </si>
  <si>
    <t>Percentagem de procedimentos de AIA, concluídos dentro do prazo legal</t>
  </si>
  <si>
    <t>DAA</t>
  </si>
  <si>
    <t>Ind.16</t>
  </si>
  <si>
    <t>Percentagem de procedimentos de Análise Caso a Caso concluídos dentro do prazo legal</t>
  </si>
  <si>
    <t>9 Garantir o acompanhamento da fase de pós-Avaliação de projetos que tenham sido sujeitos a procedimentos de AIA.</t>
  </si>
  <si>
    <t>Ind.17</t>
  </si>
  <si>
    <t xml:space="preserve"> Número de projetos acompanhados em sede de pós-avaliação. </t>
  </si>
  <si>
    <t>10 Garantir com eficácia o cumprimento do regime de prevenção e controlo das emissões de poluentes para a atmosfera e legislação complementar</t>
  </si>
  <si>
    <t>Ind.18</t>
  </si>
  <si>
    <t>100 x  Número de entradas com relatórios analisados/ Número de entradas de relatórios no ano</t>
  </si>
  <si>
    <t>11 Gerir e monitorizar a Qualidade do Ar da Região Centro</t>
  </si>
  <si>
    <t>Ind.19</t>
  </si>
  <si>
    <t>Disponibilização do relatório anual da qualidade do ar na Região Centro, com base no funcionamento da rede.</t>
  </si>
  <si>
    <t xml:space="preserve">12 Manter a eficácia nos processos de licenciamento industrial (SIR) </t>
  </si>
  <si>
    <t>Ind.20</t>
  </si>
  <si>
    <t>Percentagem de decisões de licenciamento emitidos no prazo legal.</t>
  </si>
  <si>
    <t>DL</t>
  </si>
  <si>
    <t>13 Manter a eficácia na aprovação e acompanhamento do Plano Ambiental e de Recuperação Paisagística (PARP) de pedreiras</t>
  </si>
  <si>
    <t>Ind.21</t>
  </si>
  <si>
    <t>Percentagem de participação na realização vistorias.</t>
  </si>
  <si>
    <t>Ind.22</t>
  </si>
  <si>
    <t xml:space="preserve"> Percentagem de pareceres emitidos no prazo legal.</t>
  </si>
  <si>
    <t>14 Manter a eficácia no procedimento de licenciamento das operações de gestão de resíduos nos termos do RGGR</t>
  </si>
  <si>
    <t>Ind.23</t>
  </si>
  <si>
    <t>Regime Geral .Percentagem de decisões de aprovação de projeto e de emissões de Alvarás de Licença emitidos no tempo legalmente definido.</t>
  </si>
  <si>
    <t>Ind.24</t>
  </si>
  <si>
    <t>Regime Simplificado. Percentagem  de decisões relativas a pedidos de Alvará de Licença emitidas no tempo legalmente definido.</t>
  </si>
  <si>
    <t>15 Garantir o apoio técnico especializado às comissões de cogestão das áreas protegidas</t>
  </si>
  <si>
    <t>Ind.25</t>
  </si>
  <si>
    <t xml:space="preserve"> Percentagem de participação nas reuniões</t>
  </si>
  <si>
    <t>DCNB</t>
  </si>
  <si>
    <t>16 Educação e sensibilização dos cidadãos para as atividades de conservação da natureza e da biodiversidade nas áreas protegidas</t>
  </si>
  <si>
    <t>Ind.26</t>
  </si>
  <si>
    <t xml:space="preserve">Número  de iniciativas promovidas nas estruturas de visitação existentes nas áreas protegidas de âmbito nacional integradas na região </t>
  </si>
  <si>
    <t>17 Coordenar e dinamizar os trabalhos de elaboração do PROT Centro</t>
  </si>
  <si>
    <t>Ind.27</t>
  </si>
  <si>
    <t>Entrega à Tutela da 3.ª fase da Proposta do PROT Centro, tal como definida na RCM n.º 177/2021, de 17/12</t>
  </si>
  <si>
    <t>UOT</t>
  </si>
  <si>
    <t xml:space="preserve">18 Disponibilização de documentos e de informação relevante </t>
  </si>
  <si>
    <t>Ind.28</t>
  </si>
  <si>
    <t>Data da atualização da Informação no Portal e Datacentro</t>
  </si>
  <si>
    <t>DGT;
 DOT;
 UOT</t>
  </si>
  <si>
    <t>19 Participar com outras entidades externas  ou Unidades Orgânicas da CCDRC nas matérias respeitantes ao Ordenamento, Uso do Solo e Cadastro</t>
  </si>
  <si>
    <t>Ind.29</t>
  </si>
  <si>
    <t>Percentagem de contributos no prazo fixado, nunca ultrapassando os 30 dias</t>
  </si>
  <si>
    <t>UOT;
 DGT;
 DOT</t>
  </si>
  <si>
    <t>20 Garantir a emissão de pareceres em matéria de uso, ocupação e transformação do território, nomeadamente no âmbito do artigo 13-A do RJUE</t>
  </si>
  <si>
    <t>Ind.30</t>
  </si>
  <si>
    <t>Percentagem de pareceres emitidos no prazo legal, nunca ultrapassando 30 dias</t>
  </si>
  <si>
    <t>UOT;
 DGT</t>
  </si>
  <si>
    <t>21 Garantir a decisão concertada das Entidades Externas (EE) no âmbito do RJUE, do RJREN e na formação e dinâmica de PMOT</t>
  </si>
  <si>
    <t>Ind.31</t>
  </si>
  <si>
    <t>Percentagem de decisões no prazo legal  + % de realização de Conferências Decisórias/Procedimentais no prazo legal</t>
  </si>
  <si>
    <t>DGT;
 UOT;
 DOT</t>
  </si>
  <si>
    <t>22 Garantir a colaboração permanente com as entidades de tutela, contribuindo para a definição das bases gerais de ordenamento de território e urbanismo</t>
  </si>
  <si>
    <t>Ind.32</t>
  </si>
  <si>
    <t>Percentagem de contributos no prazo solicitado, nunca ultrapassando 30 dias</t>
  </si>
  <si>
    <t>23 Efetuar o acompanhamento dos processos de elaboração, alteração e revisão dos IGT bem como a sua suspensão e estabelecimento de Medidas Preventivas</t>
  </si>
  <si>
    <t>Ind.33</t>
  </si>
  <si>
    <t>UOT;
 DOT</t>
  </si>
  <si>
    <t>24 Emitir parecer no âmbito da Avaliação Ambiental de Planos e Programas</t>
  </si>
  <si>
    <t>Ind.34</t>
  </si>
  <si>
    <t xml:space="preserve"> Percentagem de pareceres emitidos no prazo legal, nunca ultrapassando 30 dias</t>
  </si>
  <si>
    <t>25 Conservação da Carta Cadastral - Processos de Reclamação Administrativa (PRA)</t>
  </si>
  <si>
    <t>Ind.35</t>
  </si>
  <si>
    <t xml:space="preserve">Número de PRA </t>
  </si>
  <si>
    <t>UOT;
 DCC</t>
  </si>
  <si>
    <t>26 Promover e colaborar na preparação e realização de ações de sensibilização, formação e aperfeiçoamento profissional e em ações de divulgação técnica em matéria de cadastro e cartografia</t>
  </si>
  <si>
    <t>Ind.36</t>
  </si>
  <si>
    <t>Número de ações</t>
  </si>
  <si>
    <t>27 Produzir um manual de boas práticas interno</t>
  </si>
  <si>
    <t>Ind.37</t>
  </si>
  <si>
    <t>Manual de boas práticas executado e disponibilizado em formato digital</t>
  </si>
  <si>
    <t>UCULT</t>
  </si>
  <si>
    <t>28 Garantir o cumprimento dos prazos legais na emissão de pareceres</t>
  </si>
  <si>
    <t>Ind.38</t>
  </si>
  <si>
    <t xml:space="preserve"> Percentagem de pareceres emitidos sobre pedidos relativos a operações urbanísticas (RJUE), localizadas em zonas de proteção de bens imóveis classificados, não afetos ao PCIP, até 2 dias antes do prazo legalmente previsto</t>
  </si>
  <si>
    <t>29 Pronunciar-se sobre estudos, projetos, relatórios, obras ou intervenções dentro das metas estabelecidas, bem como no âmbito do Regulamento dos Trabalhos Arqueológicos</t>
  </si>
  <si>
    <t>Ind.39</t>
  </si>
  <si>
    <t>Percentagem  de informações efetuada dentro das metas estabelecidas</t>
  </si>
  <si>
    <t>Ind.40</t>
  </si>
  <si>
    <t>Percentagem de informações/pronuncias enviadas ao PCIP, até 2 dias antes do prazo legalmente previsto</t>
  </si>
  <si>
    <t xml:space="preserve">30 Garantir a execução do processo do Programa de Apoio à Ação Cultural 2024 </t>
  </si>
  <si>
    <t>Ind.41</t>
  </si>
  <si>
    <t>Prazo de análise das candidaturas apresentadas</t>
  </si>
  <si>
    <t>Ind.42</t>
  </si>
  <si>
    <t xml:space="preserve">Percentagem do acompanhamento técnico dos processos </t>
  </si>
  <si>
    <t>31 Promover ações educativas, de sensibilização e de formação sobre boas práticas, que incidam sobre a defesa, valorização e difusão do património cultural, nomeadamente de “Educação para o Património”</t>
  </si>
  <si>
    <t>Ind.43</t>
  </si>
  <si>
    <t xml:space="preserve">Número de ações realizadas </t>
  </si>
  <si>
    <t>32 Garantir a execução do PDR 2020/PEPAC</t>
  </si>
  <si>
    <t>Ind.44</t>
  </si>
  <si>
    <t xml:space="preserve">Taxa de análise de pedidos de apoio no prazo </t>
  </si>
  <si>
    <t>UAP</t>
  </si>
  <si>
    <t>Ind.45</t>
  </si>
  <si>
    <t>Taxa de análise dos pedidos de pagamento</t>
  </si>
  <si>
    <t>33 Garantir a execução do MAR 2020/MAR2030</t>
  </si>
  <si>
    <t>Ind.46</t>
  </si>
  <si>
    <t>Taxa de análise de pedidos de apoio</t>
  </si>
  <si>
    <t>Ind.47</t>
  </si>
  <si>
    <t>Taxa de análise de pedidos de pagamento</t>
  </si>
  <si>
    <t>34 Garantir a execução das obras de requalificação nos 5 Polos de Inovação – Agenda de Inovação PRR</t>
  </si>
  <si>
    <t>Ind.48</t>
  </si>
  <si>
    <t xml:space="preserve">Percentagem  de procedimentos de contratualização de empreitadas e fiscalização concluídos até Dez/2024 </t>
  </si>
  <si>
    <t>35 Assegurar a execução do Plano Anual de Controlo</t>
  </si>
  <si>
    <t>Ind.49</t>
  </si>
  <si>
    <t>Taxa de cumprimento do Plano Anual de Controlo (Pedido Único e Outras Ajudas)</t>
  </si>
  <si>
    <t>36 Assegurar a competente representação da CCDRC IP na Entidade Regional da Reserva Agrícola (ER RAN C)</t>
  </si>
  <si>
    <t>Ind.50</t>
  </si>
  <si>
    <t xml:space="preserve">Cumprimento do prazo de emissão do parecer prévio vinculativo de utilizações não agrícolas de áreas integradas na RAN </t>
  </si>
  <si>
    <t>37 Colaborar na fiscalização do Regime Jurídico da Reserva Agrícola Nacional (RAN)</t>
  </si>
  <si>
    <t>Ind.51</t>
  </si>
  <si>
    <t xml:space="preserve"> Percentagem de ações de fiscalização efetuadas</t>
  </si>
  <si>
    <t>DIGRH</t>
  </si>
  <si>
    <t>38 Assegurar o cumprimento das normas regulamentares em matéria de valorização agrícola de efluentes pecuários</t>
  </si>
  <si>
    <t>Ind.52</t>
  </si>
  <si>
    <t>Percentagem de pareceres emitidos</t>
  </si>
  <si>
    <t>Ind.53</t>
  </si>
  <si>
    <t>Percentagem de planos de gestão de efluentes pecuários (PGEP) verificados</t>
  </si>
  <si>
    <t>39 Assegurar a adaptação e monitorização das barragens no âmbito do Regulamento de Segurança de Barragens (RSB) e o acompanhamento da elaboração de estudos e projectos execução de modernização dos AH do grupo IV</t>
  </si>
  <si>
    <t>Ind.54</t>
  </si>
  <si>
    <t>Percentagem  de barragens monitorizadas de acordo com o plano de observação e relatórios elaborados</t>
  </si>
  <si>
    <t>Ind.55</t>
  </si>
  <si>
    <t xml:space="preserve"> Percentagem de estudos e projetos concluídos </t>
  </si>
  <si>
    <t>40 Colaborar no acompanhamento da formação dos Instrumentos de Gestão do Território - Planos Diretores Municipais (PDM); Planos de Pormenor (PP) e Planos de Urbanização (PU)</t>
  </si>
  <si>
    <t>Ind.56</t>
  </si>
  <si>
    <t>Percentagem  de processos de revisão de PDM acompanhados com presença em Comissões Consultivas (CC)</t>
  </si>
  <si>
    <t>Ind.57</t>
  </si>
  <si>
    <t>Percentagem  de pareceres emitidos</t>
  </si>
  <si>
    <t xml:space="preserve">41 Garantir a execução do PDR 2020/PEPAC no Continente </t>
  </si>
  <si>
    <t>Ind.58</t>
  </si>
  <si>
    <t>DII;
 DIL</t>
  </si>
  <si>
    <t>Ind.59</t>
  </si>
  <si>
    <t>42 Garantir a execução do MAR 2020/MAR2030</t>
  </si>
  <si>
    <t>Ind.60</t>
  </si>
  <si>
    <t>Ind.61</t>
  </si>
  <si>
    <t>43 Redução do tempo de analise dos pedidos de pagamento</t>
  </si>
  <si>
    <t>Ind.62</t>
  </si>
  <si>
    <t xml:space="preserve"> Número de dias de Análise de PP PDR2020/PEPAC no Continente</t>
  </si>
  <si>
    <t>Ind.63</t>
  </si>
  <si>
    <t>Número  de dias de Análise de PP MAR2020/MAR 2030</t>
  </si>
  <si>
    <t>44 Reforçar o estímulo ao empreendedorismo de base rural</t>
  </si>
  <si>
    <t>Ind.64</t>
  </si>
  <si>
    <t xml:space="preserve"> Número de ações de formação / capacitação</t>
  </si>
  <si>
    <t>DIAPA</t>
  </si>
  <si>
    <t>45 Garantir a execução das obras de requalificação nos 5 Polos de Inovação – Agenda de Inovação PRR</t>
  </si>
  <si>
    <t>Ind.65</t>
  </si>
  <si>
    <t>46 Reforçar a capacidade de investigação, inovação e formação</t>
  </si>
  <si>
    <t>Ind.66</t>
  </si>
  <si>
    <t xml:space="preserve"> Número  de parcerias estabelecidas com entidades do sistema científico e tecnológico</t>
  </si>
  <si>
    <t>Ind.67</t>
  </si>
  <si>
    <t>Número   de parcerias estabelecidas com empresas do sector</t>
  </si>
  <si>
    <t>Ind.68</t>
  </si>
  <si>
    <t>Número  de estágios académicos e profissionais assegurados e orientados</t>
  </si>
  <si>
    <t>47 Aumentar a promoção e divulgação da inovação na atividade agrícola</t>
  </si>
  <si>
    <t>Ind.69</t>
  </si>
  <si>
    <t xml:space="preserve"> Número  de ações de divulgação / sensibilização realizadas</t>
  </si>
  <si>
    <t>Ind.70</t>
  </si>
  <si>
    <t>Número   de artigos técnico-científicos publicados</t>
  </si>
  <si>
    <t>Ind.71</t>
  </si>
  <si>
    <t xml:space="preserve">Número  de comunicações (oral/poster) em eventos técnico-científicos </t>
  </si>
  <si>
    <t>48 Assegurar o Plano Nacional de Controlo à Reestruturação e Conversão de vinhas - VITIS</t>
  </si>
  <si>
    <t>Ind.72</t>
  </si>
  <si>
    <t>Taxa de cumprimento do Plano Anual de Controlo ao VITIS</t>
  </si>
  <si>
    <t>DCAD</t>
  </si>
  <si>
    <t>49 Assegurar a execução das ações decorrentes do Sistema de Identificação Parcelar</t>
  </si>
  <si>
    <t>Ind.73</t>
  </si>
  <si>
    <t>Número de relatórios de execução apresentados</t>
  </si>
  <si>
    <t>Ind.74</t>
  </si>
  <si>
    <t>Número de Ações de Formação ministradas aos técnicos</t>
  </si>
  <si>
    <t>50 Assegurar a execução do Plano Anual de Controlo</t>
  </si>
  <si>
    <t>Ind.75</t>
  </si>
  <si>
    <t>51 Assegurar a dinamização da Rede Rural Nacional</t>
  </si>
  <si>
    <t>Ind.76</t>
  </si>
  <si>
    <t>Taxa de iniciativas realizadas relativamente às previstas no Plano de Atividades da RRN/RNPAC</t>
  </si>
  <si>
    <t>UDRA</t>
  </si>
  <si>
    <t>52 Dinamizar a valorização das atividades dos espaços rurais e a qualificação dos agricultores</t>
  </si>
  <si>
    <t>Ind.77</t>
  </si>
  <si>
    <t>Taxa de homologação de certificados de formação após o encerramento de ações por parte das entidades</t>
  </si>
  <si>
    <t>53 Garantir a tramitação dos pedidos de licenciamento das atividades no âmbito do NREAP</t>
  </si>
  <si>
    <t>Ind.78</t>
  </si>
  <si>
    <t>Taxa de execução dos pedidos de licenciamento das atividades pecuárias das classes 1 e 2</t>
  </si>
  <si>
    <t>54 Assegurar a contribuição da CCDRC para o Sistema de Informação Agrária - RICA</t>
  </si>
  <si>
    <t>Ind.79</t>
  </si>
  <si>
    <t xml:space="preserve"> Número de CA’s acompanhadas no âmbito da RICA (exercício de 2023)</t>
  </si>
  <si>
    <t>55 Assegurar a execução do Plano Anual de Controlo in loco</t>
  </si>
  <si>
    <t>Ind.80</t>
  </si>
  <si>
    <t>Taxa de cumprimento do Plano Anual de Controlo in loco -Investimento</t>
  </si>
  <si>
    <t>56 Dinamizar a valorização das atividades dos espaços rurais e a qualificação dos agricultores</t>
  </si>
  <si>
    <t>Ind.81</t>
  </si>
  <si>
    <t>Taxa de resposta a pedidos de homologação de ações de formação profissional apresentados anualmente</t>
  </si>
  <si>
    <t>DDR</t>
  </si>
  <si>
    <t>Ind.82</t>
  </si>
  <si>
    <t>Ind.83</t>
  </si>
  <si>
    <t>Taxa de avaliação de ações de formação</t>
  </si>
  <si>
    <t>Ind.84</t>
  </si>
  <si>
    <t>Taxa de emissão/renovação de cartões de APF</t>
  </si>
  <si>
    <t>57 Promover a dinamização, criação e manutenção de Organizações de Produtores</t>
  </si>
  <si>
    <t>Ind.85</t>
  </si>
  <si>
    <t>Taxa de análise e decisão dos pedidos de reconhecimento como OP nos prazos legalmente estabelecidos</t>
  </si>
  <si>
    <t>Ind.86</t>
  </si>
  <si>
    <t>Taxa de análise aos relatórios anuais de atividades das OP com vista à manutenção do seu reconhecimento</t>
  </si>
  <si>
    <t>Ind.87</t>
  </si>
  <si>
    <t>Taxa de análise dos pedidos de aprovação e de alteração das OP e PO</t>
  </si>
  <si>
    <t>58 Promover a dinamização dos Produtos Tradicionais de Qualidade</t>
  </si>
  <si>
    <t>Ind.88</t>
  </si>
  <si>
    <t>Taxa de resposta aos pedidos de Registo de Produtos Tradicionais de Qualidade com Designações Legalmente Protegidas e dos respetivos pedidos de alteração</t>
  </si>
  <si>
    <t>59 Contribuir para a execução do Programa Apícola Nacional PNASA</t>
  </si>
  <si>
    <t>Ind.89</t>
  </si>
  <si>
    <t>Taxa de análise e decisão das candidaturas ao PNASA</t>
  </si>
  <si>
    <t>60 Garantir a tramitação dos pedidos de licenciamento de estabelecimentos industriais</t>
  </si>
  <si>
    <t>Ind.90</t>
  </si>
  <si>
    <t>Taxa de execução dos pedidos de título digital de instalação de estabelecimentos industriais</t>
  </si>
  <si>
    <t>DLAA</t>
  </si>
  <si>
    <t>Ind.91</t>
  </si>
  <si>
    <t>Taxa de execução dos pedidos de título digital de exploração</t>
  </si>
  <si>
    <t>61 Garantir a tramitação dos pedidos de licenciamento das atividades no âmbito do NREAP</t>
  </si>
  <si>
    <t>Ind.92</t>
  </si>
  <si>
    <t>Ind.93</t>
  </si>
  <si>
    <t xml:space="preserve">Redução do prazo médio para realização de vistoria para emissão de licença de exploração (classe 1) </t>
  </si>
  <si>
    <t>62 Promover o reexame das atividades industriais</t>
  </si>
  <si>
    <t>Ind.94</t>
  </si>
  <si>
    <t>Número  de vistorias de reexame efetuadas</t>
  </si>
  <si>
    <t>Ind.95</t>
  </si>
  <si>
    <t>Prazo médio (dias úteis) para emissão da guia para cobrança da taxa devida pela realização da vistoria de reexame</t>
  </si>
  <si>
    <t>63 Promover o reexame das atividades pecuárias das classes 1 e 2, nos termos do NREAP</t>
  </si>
  <si>
    <t>Ind.96</t>
  </si>
  <si>
    <t>Ind.97</t>
  </si>
  <si>
    <t>Prazo médio (dias úteis) para envio do auto de vistoria ao titular após a realização da vistoria</t>
  </si>
  <si>
    <t>64 Assegurar a emissão de pareceres de aparcamento de gado</t>
  </si>
  <si>
    <t>Ind.98</t>
  </si>
  <si>
    <t xml:space="preserve">Taxa de execução dos pedidos recepcionados </t>
  </si>
  <si>
    <t>65 Assegurar a contribuição da CCDRC para o Sistema de Informação Agrária - RICA</t>
  </si>
  <si>
    <t>Ind.99</t>
  </si>
  <si>
    <t>Número  de CA’s acompanhadas no âmbito da RICA (exercício de 2023</t>
  </si>
  <si>
    <t>DPAA</t>
  </si>
  <si>
    <t>66 Assegurar a contribuição da CCDRC para o Sistema de Informação Agrária - SIMA</t>
  </si>
  <si>
    <t>Ind.100</t>
  </si>
  <si>
    <t xml:space="preserve"> Número de produtos (animal, vegetal e bio) acompanhados no âmbito SIMA ao longo do ano</t>
  </si>
  <si>
    <t>67 Assegurar a contribuição da CCDRC para o Sistema de Informação Agrária - VPP</t>
  </si>
  <si>
    <t>Ind.101</t>
  </si>
  <si>
    <t>Prazo de conclusão da determinação dos Valores de Produção Padrão (animal e vegetal)</t>
  </si>
  <si>
    <t>68 Assegurar a contribuição da CCDRC para o Sistema Estatístico Nacional - ECPC</t>
  </si>
  <si>
    <t>Ind.102</t>
  </si>
  <si>
    <t>Prazo médio de envio dos relatórios mensais do ECPC ao GPP e INE (dias úteis)</t>
  </si>
  <si>
    <t>69 Assegurar a contribuição da CCDRC para o Sistema Estatístico Nacional - QPV</t>
  </si>
  <si>
    <t>Ind.103</t>
  </si>
  <si>
    <t>Prazo de envio dos quadros ao INE</t>
  </si>
  <si>
    <t>70 Assegurar a execução do Plano Anual de Controlo in loco</t>
  </si>
  <si>
    <t>Ind.104</t>
  </si>
  <si>
    <t>DAPAM</t>
  </si>
  <si>
    <t>Ind.105</t>
  </si>
  <si>
    <t>Taxa de cumprimento do Plano Anual de Controlo in Loco (Organizações de Produtores)</t>
  </si>
  <si>
    <t>71 Implementar plano de fiscalização</t>
  </si>
  <si>
    <t>Ind.106</t>
  </si>
  <si>
    <t xml:space="preserve"> Número de ações de fiscalização técnica do plano realizadas pela DSF</t>
  </si>
  <si>
    <t>UFISC</t>
  </si>
  <si>
    <t>72 Dar resposta às denúncias/reclamações em tempo útil</t>
  </si>
  <si>
    <t>Ind.107</t>
  </si>
  <si>
    <t>Número  médio de dias úteis para resposta em 90% das reclamações =((∑(data da entrada da reclamação i – data da resposta à Reclamação i)/(n.º de reclamações))</t>
  </si>
  <si>
    <t>73 Garantir o cumprimento da legislação de ambiente e de ordenamento do território.</t>
  </si>
  <si>
    <t>Ind.108</t>
  </si>
  <si>
    <t>Número  de situações resolvidas.  Resolvidas - Cumprimento das normas legais aplicáveis após notificação aos infratores ou em resultado de qualquer ação da DSF</t>
  </si>
  <si>
    <t>74 Dar resposta em tempo útil aos pedidos de pareceres no âmbito do regime geral do ruído</t>
  </si>
  <si>
    <t>Ind.109</t>
  </si>
  <si>
    <t xml:space="preserve"> Número de dias (dias úteis) médio para uma resposta em 90% das solicitações=((∑(data da entrada da solicitação i – data da resposta à solicitação i)/(n.º de solicitações)</t>
  </si>
  <si>
    <t>75 Assegurar a participação assídua nas Comissões e Grupos de Trabalho, internos e externos</t>
  </si>
  <si>
    <t>Ind.110</t>
  </si>
  <si>
    <t>Presenças em reuniões (% de presenças)  (n.º de presenças / n.º de convocatórias) x 100</t>
  </si>
  <si>
    <t xml:space="preserve">76 Certificação da Conta de Gerência </t>
  </si>
  <si>
    <t>Ind.111</t>
  </si>
  <si>
    <t>Parecer elaborado pelo Fiscal Único</t>
  </si>
  <si>
    <t>DGFP</t>
  </si>
  <si>
    <t>77 Inclusão dos diversos orçamentos das entidades integradas no orçamento da CCDRC, IP de acordo com o Contrato Programa assinado entre o Governo e a CCDRC, IP</t>
  </si>
  <si>
    <t>Ind.112</t>
  </si>
  <si>
    <t>N.º de entidades integradas</t>
  </si>
  <si>
    <t>78 PRR-CCDRC como entidade intermediária</t>
  </si>
  <si>
    <t>Ind.113</t>
  </si>
  <si>
    <t>N.º de projetos iniciados</t>
  </si>
  <si>
    <t>79 Pagamento dos apoio ao associativismo cultural, às bandas de música e filarmónicas estabelecidos na Lei n.º 123/99, de 20 de agosto de acordo com as novas competências da CCDRC, IP</t>
  </si>
  <si>
    <t>Ind.114</t>
  </si>
  <si>
    <t>Percentagem de pagamento de candidaturas aprovados</t>
  </si>
  <si>
    <t>80 Elaboração de 6 concursos públicos de procedimentos de empreitada/aquisição de serviços na área da agricultura e do Desenvolvimento Rural</t>
  </si>
  <si>
    <t>Ind.115</t>
  </si>
  <si>
    <t>N.º de Procedimento de contratação concluídos</t>
  </si>
  <si>
    <t xml:space="preserve">81 Integrar </t>
  </si>
  <si>
    <t>Ind.116</t>
  </si>
  <si>
    <t>Percentagem de procedimentos uniformizados (assiduidade e vencimentos)</t>
  </si>
  <si>
    <t>DGRH</t>
  </si>
  <si>
    <t>82 Comunicar</t>
  </si>
  <si>
    <t>Ind.117</t>
  </si>
  <si>
    <t>Número  de Regulamentos revistos e adaptados à CCDRC, IP</t>
  </si>
  <si>
    <t>83 Inovar</t>
  </si>
  <si>
    <t>Ind.118</t>
  </si>
  <si>
    <t>Número  de mecanismos aplicados no weprodoc para otimização do tempo de trabalho da equipa de RH</t>
  </si>
  <si>
    <t>84 Formar</t>
  </si>
  <si>
    <t>Ind.119</t>
  </si>
  <si>
    <t>Percentagem  de participações de trabalhadores em ações de formação</t>
  </si>
  <si>
    <t>85 Partilhar</t>
  </si>
  <si>
    <t>Ind.120</t>
  </si>
  <si>
    <t>Número  de experiências que potenciem o espírito de pertença e partilha</t>
  </si>
  <si>
    <t xml:space="preserve">86 Assessoria Jurídica aos órgãos e demais serviços da CCDRC, I.P e contencioso administrativo </t>
  </si>
  <si>
    <t>Ind.121</t>
  </si>
  <si>
    <t>Tempo médio de resposta e qualidade</t>
  </si>
  <si>
    <t>DAJ</t>
  </si>
  <si>
    <t>87 Apoio Jurídico à Administração local direta e indireta</t>
  </si>
  <si>
    <t>Ind.122</t>
  </si>
  <si>
    <t>88 Contraordenações ambientais, incluindo em matéria de RAN</t>
  </si>
  <si>
    <t>Ind.123</t>
  </si>
  <si>
    <t>Percentagem de propostas de decisão sobre autos/participações de contraordenação</t>
  </si>
  <si>
    <t>89 Apoio às autarquias locais no âmbito do regime financeiro das autarquias locais e das entidades intermunicipais</t>
  </si>
  <si>
    <t>Ind.124</t>
  </si>
  <si>
    <t>DCTFAL</t>
  </si>
  <si>
    <t>90 Apoio às autarquias locais e entidades equiparadas no âmbito da cooperação técnica e financeira e dos auxílios financeiros de emergência municipal (nacionais ou da União Europeia)</t>
  </si>
  <si>
    <t>Ind.125</t>
  </si>
  <si>
    <t>91 Infraestrutura tecnológica +++ (+ performance, + mobilidade, + segurança)</t>
  </si>
  <si>
    <t>Ind.126</t>
  </si>
  <si>
    <t>Implementação da nova solução de Firewall</t>
  </si>
  <si>
    <t>UISTI</t>
  </si>
  <si>
    <t>Ind.127</t>
  </si>
  <si>
    <t>Implementar a nova solução de cópia de informação (StoreOnce)</t>
  </si>
  <si>
    <t>Ind.128</t>
  </si>
  <si>
    <t>Implementar a solução de SOC/SIEM MDR</t>
  </si>
  <si>
    <t>Ind.129</t>
  </si>
  <si>
    <t>Melhorar os meios informáticos para o teletrabalho (10% de equipamentos portáteis)</t>
  </si>
  <si>
    <t xml:space="preserve">92 Um sistema de informação que responda de forma eficaz aos desafios da CCDRC e da Região               </t>
  </si>
  <si>
    <t>Ind.130</t>
  </si>
  <si>
    <t>Criar o catálogo de serviços no portal da CCDRC</t>
  </si>
  <si>
    <t>Ind.131</t>
  </si>
  <si>
    <t>Desenvolver um projeto QuantumGis que dê resposta às solicitações de análise de AIA</t>
  </si>
  <si>
    <t>Ind.132</t>
  </si>
  <si>
    <t>Adoção plena do WebGEP por pelo menos 2 das novas áreas integradas</t>
  </si>
  <si>
    <t>Ind.133</t>
  </si>
  <si>
    <t>Implementação da nova solução SGDC</t>
  </si>
  <si>
    <t>Ind.134</t>
  </si>
  <si>
    <t>Dashboard de Recursos Humanos</t>
  </si>
  <si>
    <t>93  Garantir celeridade e eficácia na resposta às solicitações em matéria de uso, ocupação e transformação do solo.</t>
  </si>
  <si>
    <t>Ind.135</t>
  </si>
  <si>
    <t xml:space="preserve">Tempo médio de resposta, em dias uteis. </t>
  </si>
  <si>
    <t>DSRL</t>
  </si>
  <si>
    <t>Ind.136</t>
  </si>
  <si>
    <t>Percentagem de contributos dentro do prazo estabelecido pela DSA.</t>
  </si>
  <si>
    <t>94 Garantir a fiscalização do cumprimento da legislação e regulamentação aplicáveis nas áreas do ambiente e ordenamento do território</t>
  </si>
  <si>
    <t>Ind.137</t>
  </si>
  <si>
    <t>Número  de ações de fiscalização realizadas e devidamente informadas de acordo com os procedimentos e normas.</t>
  </si>
  <si>
    <t>Ind.138</t>
  </si>
  <si>
    <t>Tempo médio de resposta às reclamações, em dias úteis, após a sua receção na DSR.</t>
  </si>
  <si>
    <t>95 Assegurar a participação assídua nas Comissões e Grupos de Trabalho, internos e externos.</t>
  </si>
  <si>
    <t>Ind.139</t>
  </si>
  <si>
    <t>Percentagem de presenças em reuniões, com prévia análise/informação/concertação de posição a incorporar nas respetivas atas.</t>
  </si>
  <si>
    <t>96 Contribuir para um acompanhamento eficaz na elaboração, alteração e revisão dos Programas e Planos Territoriais.</t>
  </si>
  <si>
    <t>Ind.140</t>
  </si>
  <si>
    <t>Percentagem de contributos, através de informações, no âmbito da elaboração, alteração e revisão dos Planos Territoriais, solicitados pela DSOT/DOTCN, dentro do prazo definido.</t>
  </si>
  <si>
    <t>97 Garantir a execução das ações necessárias para apoiar a aplicação das medidas de política agrícola, agroalimentar e do desenvolvimento rural, com competência delegada na DSR.</t>
  </si>
  <si>
    <t>Ind.141</t>
  </si>
  <si>
    <t>Percentagem de ações executadas no prazo estipulado</t>
  </si>
  <si>
    <t>DSRL;
 NSRC</t>
  </si>
  <si>
    <t>98 Contribuir para o acompanhamento eficaz da elaboração, alteração e revisão de Programas e Planos Territoriais</t>
  </si>
  <si>
    <t>Ind.142</t>
  </si>
  <si>
    <t>Tempo médio para emissão de parecer</t>
  </si>
  <si>
    <t>DSRCB</t>
  </si>
  <si>
    <t>99 Garantir a fiscalização do cumprimento da Legislação e Regulamentação aplicáveis nas áreas do Ambiente e do Ordenamento do Território</t>
  </si>
  <si>
    <t>Ind.143</t>
  </si>
  <si>
    <t>Ações realizadas em acordo com o Plano da DSF</t>
  </si>
  <si>
    <t>Ind.144</t>
  </si>
  <si>
    <t>Ações não inseridas em plano</t>
  </si>
  <si>
    <t>Ind.145</t>
  </si>
  <si>
    <t xml:space="preserve">Apreciação de reclamações  </t>
  </si>
  <si>
    <t>100 Garantir celeridade e eficácia na resposta às solicitações em matéria de uso, ocupação e transformação do solo</t>
  </si>
  <si>
    <t>Ind.146</t>
  </si>
  <si>
    <t>Tempo médio de resposta (ações com delegação de competências)</t>
  </si>
  <si>
    <t>Ind.147</t>
  </si>
  <si>
    <t>Tempo médio de resposta (ações sem delegação de competências)</t>
  </si>
  <si>
    <t>101 Assegurar a participação assídua nas Comissões e Grupos de Trabalho, internos e externos</t>
  </si>
  <si>
    <t>Ind.148</t>
  </si>
  <si>
    <t>Presenças em reuniões, com prévia emissão de parecer</t>
  </si>
  <si>
    <t>102 Garantir a execução das ações necessárias para apoiar a aplicação das medidas de política agrícola, agroalimentar e do desenvolvimento rural, com competência delegada na DSR</t>
  </si>
  <si>
    <t>Ind.149</t>
  </si>
  <si>
    <t>103 Garantir o acompanhamento, no âmbito da cooperação técnica e financeira, às Autarquias Locais e outras Entidades pertencentes à área de intervenção da DSR da Guarda</t>
  </si>
  <si>
    <t>Ind.150</t>
  </si>
  <si>
    <t>Percentagem dos documentos previsionais e de prestação de contas analisados, de entre os remetidos/disponibilizados pelas Câmaras Municipais pertencentes às NUTS III Beiras e Serra da Estrela e Viseu e Dão Lafões</t>
  </si>
  <si>
    <t>DSRG</t>
  </si>
  <si>
    <t>Ind.151</t>
  </si>
  <si>
    <t>Tempo médio de resposta, em dias úteis, para apreciar candidaturas e informar pedidos de comparticipação, após processo devidamente instruído</t>
  </si>
  <si>
    <t>104 Contribuir para um acompanhamento eficaz na elaboração, alteração e revisão dos Programas e Planos Territoriais</t>
  </si>
  <si>
    <t>Ind.152</t>
  </si>
  <si>
    <t>Percentagem de contributos, no prazo estipulado pela UOT/DOT e/ou Entidades responsáveis pela elaboração dos Programas e Planos, para a emissão de pareceres</t>
  </si>
  <si>
    <t>105 Garantir celeridade e eficácia na resposta às solicitações em matéria de uso, ocupação e transformação do solo</t>
  </si>
  <si>
    <t>Ind.153</t>
  </si>
  <si>
    <t>Percentagem de situações em que o tempo de resposta, na emissão de pareceres e propostas de decisão, não excede 15 dias úteis, após a correta instrução do processo</t>
  </si>
  <si>
    <t>Ind.154</t>
  </si>
  <si>
    <t>Percentagem de presenças asseguradas, face às solicitações, em grupos de trabalho, vistorias, conferências decisórias e outras.</t>
  </si>
  <si>
    <t>106 Garantir, através de ações de fiscalização, o cumprimento da legislação e regulamentação aplicáveis nas áreas do ambiente, do ordenamento do território e dos Incentivos do Estado à Comunicação Social</t>
  </si>
  <si>
    <t>Ind.155</t>
  </si>
  <si>
    <t>Número  de ações de fiscalização realizadas e devidamente informadas de acordo com os procedimentos/normas estabelecidos</t>
  </si>
  <si>
    <t>Ind.156</t>
  </si>
  <si>
    <t>Percentagem de situações em que o tempo de resposta às reclamações não excede 20 dias úteis após a sua receção na DSR</t>
  </si>
  <si>
    <t>107 Garantir celeridade e eficácia na execução das ações necessárias para apoiar a aplicação das medidas de política agrícola, agroalimentar e do desenvolvimento rural, com competência delegada na DSR</t>
  </si>
  <si>
    <t>Ind.157</t>
  </si>
  <si>
    <t>108 Garantir celeridade e eficácia na resposta às solicitações em matéria se uso, ocupação e transformação do solo</t>
  </si>
  <si>
    <t>Ind.158</t>
  </si>
  <si>
    <t>Tempo médio de resposta, em dias úteis</t>
  </si>
  <si>
    <t>DSRA</t>
  </si>
  <si>
    <t>Ind.159</t>
  </si>
  <si>
    <t>Percentagem de respostas dentro dos prazos atribuídos ao ICNFe DGRM</t>
  </si>
  <si>
    <t>109 Garantir, através de ações programadas e/ou de iniciativa própria, nos termas priorizados pelo Plano de Fiscalização DSF, o cumprimento de legislação e regulamentação aplicáveis nas áreas do ambiente e do ordenamento do território</t>
  </si>
  <si>
    <t>Ind.160</t>
  </si>
  <si>
    <t xml:space="preserve"> Número de ações de fiscalização realizadas</t>
  </si>
  <si>
    <t>Ind.161</t>
  </si>
  <si>
    <t>Tempo médio de resposta às denuncias</t>
  </si>
  <si>
    <t>110 Assegurar a participação assídua nas Comissões e Grupos de Trabalho, internos e externos</t>
  </si>
  <si>
    <t>Ind.162</t>
  </si>
  <si>
    <t>Tempos globais de resposta, em dias úteis</t>
  </si>
  <si>
    <t>111 Garantir a execução das ações necessárias para apoiar a aplicação das medidas de política agrícola agroalimentar e do desenvolvimento rural, com competência delegada da DSR</t>
  </si>
  <si>
    <t>Ind.163</t>
  </si>
  <si>
    <t>112 Assegurar a participação assídua nas Comissões, Vistorias e Grupos de Trabalho, em representação da CCDRC, I.P.</t>
  </si>
  <si>
    <t>Ind.164</t>
  </si>
  <si>
    <t>Percentagem de presenças asseguradas, face às solicitações, em Grupos de Trabalho, Vistorias, Conferências Decisórias e outras.</t>
  </si>
  <si>
    <t>DSRV</t>
  </si>
  <si>
    <t xml:space="preserve">113 Contribuir para um acompanhamento eficaz na elaboração, alteração e revisão dos Programas e Planos Territoriais </t>
  </si>
  <si>
    <t>Ind.165</t>
  </si>
  <si>
    <t>Percentagem de contributos, no âmbito da elaboração, alteração e revisão dos Programas e Planos Territoriais, solicitados pela UOT/DOT, emitidos dentro do prazo definido.</t>
  </si>
  <si>
    <t>114 Garantir celeridade e eficácia na resposta às solicitações em matéria de uso, ocupação e transformação do solo</t>
  </si>
  <si>
    <t>Ind.166</t>
  </si>
  <si>
    <t>Percentagem de situações em que o tempo de resposta na emissão de pareceres e propostas de decisão, não excede 15 dias úteis, após a correta instrução do processo.</t>
  </si>
  <si>
    <t>115 Garantir, através de ações de fiscalização, o cumprimento da legislação e regulamentação aplicáveis nas áreas do ambiente e do ordenamento do território e dos incentivos do Estado à Comunicação Social.</t>
  </si>
  <si>
    <t>Ind.167</t>
  </si>
  <si>
    <t>Número  de ações de fiscalização realizadas e devidamente informadas, de acordo com os procedimentos e normas estabelecidos.</t>
  </si>
  <si>
    <t>Ind.168</t>
  </si>
  <si>
    <t>Percentagem de situações em que o tempo de resposta às reclamações não excede 20 dias úteis, após a sua receção na DSR.</t>
  </si>
  <si>
    <t>116 Garantir celeridade e eficácia na execução das ações necessárias para apoiar a aplicação das medidas de política agrícola, agroalimentar e do desenvolvimento rural, com competência delegada na DSR</t>
  </si>
  <si>
    <t>Ind.169</t>
  </si>
  <si>
    <t>117 Divulgar e promover as atividades da CCDR Centro i.P. e do Programa Centro 2030 de forma a aumentar a sua notoriedade junto da comunicação social e da população da Região Centro</t>
  </si>
  <si>
    <t>Ind.170</t>
  </si>
  <si>
    <t>Número  de comunicados de imprensa</t>
  </si>
  <si>
    <t>DC</t>
  </si>
  <si>
    <t>Ind.171</t>
  </si>
  <si>
    <t>Número de notícias publicadas</t>
  </si>
  <si>
    <t>Ind.172</t>
  </si>
  <si>
    <t>Número  de esclarecimentos feitos à comunicação social</t>
  </si>
  <si>
    <t>Ind.173</t>
  </si>
  <si>
    <t>Número  de atualizações de conteúdos do site da CCDRC Centro</t>
  </si>
  <si>
    <t>Ind.174</t>
  </si>
  <si>
    <t>Número  de acessos ao site</t>
  </si>
  <si>
    <t>Ind.175</t>
  </si>
  <si>
    <t>Número  de atualizações de conteúdo nas redes sociais da CCDR Centro</t>
  </si>
  <si>
    <t>Ind.176</t>
  </si>
  <si>
    <t>Número  de novos seguidores nas redes sociais da CCDR Centro</t>
  </si>
  <si>
    <t>Ind.177</t>
  </si>
  <si>
    <t>Número de atualizações de conteúdo do site do Centro20230</t>
  </si>
  <si>
    <t>Ind.178</t>
  </si>
  <si>
    <t xml:space="preserve"> Número de acessos ao site do Centro2030</t>
  </si>
  <si>
    <t>Ind.179</t>
  </si>
  <si>
    <t>Número de inserções de conteúdo nas redes sociais do Centro 2030</t>
  </si>
  <si>
    <t>Ind.180</t>
  </si>
  <si>
    <t>Número de novos seguidores nas redes sociais Centro2030</t>
  </si>
  <si>
    <t>Ind.181</t>
  </si>
  <si>
    <t>Número de esclarecimentos de regras de publicitação</t>
  </si>
  <si>
    <t>Ind.182</t>
  </si>
  <si>
    <t xml:space="preserve"> Número de eventos/campanhas</t>
  </si>
  <si>
    <t>Ind.183</t>
  </si>
  <si>
    <t xml:space="preserve"> Número de produtos</t>
  </si>
  <si>
    <t>118 Promoção da Coesão Territorial</t>
  </si>
  <si>
    <t>Ind.184</t>
  </si>
  <si>
    <t>Taxa de Execução do Programa no PT 2030</t>
  </si>
  <si>
    <t>CENTRO 2030</t>
  </si>
  <si>
    <t>119 Promoção da Coesão Territorial</t>
  </si>
  <si>
    <t>Ind.185</t>
  </si>
  <si>
    <t>Taxa de Compromisso do Programa no PT 2030</t>
  </si>
  <si>
    <t>120 Promover a inovação, a transferência de conhecimento e a competitividade da Região Centro através da mobilização de agentes regionais, fomentando a cooperação e incentivando a criação de parcerias estratégicas</t>
  </si>
  <si>
    <t>Ind.186</t>
  </si>
  <si>
    <t>Número de Negociações Promovidas pelo INEC</t>
  </si>
  <si>
    <t>CR INOVE</t>
  </si>
  <si>
    <t>Ind.187</t>
  </si>
  <si>
    <t xml:space="preserve"> Número  de interações promovidas no Consultório de Empresas</t>
  </si>
  <si>
    <t>Ind.188</t>
  </si>
  <si>
    <t xml:space="preserve">Número  de iniciativas de promoção de Inovação </t>
  </si>
  <si>
    <t xml:space="preserve">Taxa de Realização do PA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</si>
</sst>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  <family val="2"/>
    </font>
    <font>
      <b/>
      <sz val="12"/>
      <color rgb="FFFFFFFF"/>
      <name val="Calibri"/>
      <family val="2"/>
    </font>
    <font>
      <b/>
      <sz val="11"/>
      <color rgb="FFFFFFFF"/>
      <name val="Calibri"/>
      <family val="2"/>
    </font>
    <font>
      <b/>
      <sz val="11"/>
      <color rgb="FF000000"/>
      <name val="Calibri"/>
      <family val="2"/>
    </font>
    <font>
      <b/>
      <sz val="11"/>
      <color rgb="FFFF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6699"/>
        <bgColor rgb="FF336699"/>
      </patternFill>
    </fill>
    <fill>
      <patternFill patternType="solid">
        <fgColor rgb="FFDDD9C4"/>
        <bgColor rgb="FFDDD9C4"/>
      </patternFill>
    </fill>
    <fill>
      <patternFill patternType="solid">
        <fgColor rgb="FFF2F2F2"/>
        <bgColor rgb="FFF2F2F2"/>
      </patternFill>
    </fill>
    <fill>
      <patternFill patternType="solid">
        <fgColor rgb="FFD9D9D9"/>
        <bgColor rgb="FFD9D9D9"/>
      </patternFill>
    </fill>
  </fills>
  <borders count="2">
    <border>
      <left/>
      <right/>
      <top/>
      <bottom/>
      <diagonal/>
    </border>
    <border>
      <left style="thick">
        <color rgb="FFFFFFFF"/>
      </left>
      <right style="thick">
        <color rgb="FFFFFFFF"/>
      </right>
      <top style="thick">
        <color rgb="FFFFFFFF"/>
      </top>
      <bottom style="thick">
        <color rgb="FFFFFFFF"/>
      </bottom>
      <diagonal/>
    </border>
  </borders>
  <cellStyleXfs count="1">
    <xf numFmtId="0" fontId="0" fillId="0" borderId="0" applyBorder="0"/>
  </cellStyleXfs>
  <cellXfs count="17">
    <xf numFmtId="0" fontId="0" fillId="0" borderId="0" xfId="0"/>
    <xf numFmtId="0" fontId="1" fillId="2" borderId="0" xfId="0" applyNumberFormat="1" applyFont="1" applyFill="1" applyAlignment="1" applyProtection="1">
      <alignment horizontal="left" vertical="top" wrapText="1"/>
    </xf>
    <xf numFmtId="0" fontId="1" fillId="2" borderId="0" xfId="0" applyNumberFormat="1" applyFont="1" applyFill="1" applyAlignment="1" applyProtection="1">
      <alignment horizontal="left" vertical="center" wrapText="1"/>
    </xf>
    <xf numFmtId="0" fontId="2" fillId="2" borderId="0" xfId="0" applyNumberFormat="1" applyFont="1" applyFill="1" applyAlignment="1" applyProtection="1">
      <alignment horizontal="right" vertical="center" wrapText="1"/>
    </xf>
    <xf numFmtId="10" fontId="2" fillId="2" borderId="0" xfId="0" applyNumberFormat="1" applyFont="1" applyFill="1" applyAlignment="1" applyProtection="1">
      <alignment horizontal="center" vertical="center" wrapText="1"/>
    </xf>
    <xf numFmtId="0" fontId="0" fillId="0" borderId="0" xfId="0" applyNumberFormat="1" applyFill="1" applyAlignment="1" applyProtection="1"/>
    <xf numFmtId="0" fontId="3" fillId="3" borderId="1" xfId="0" applyNumberFormat="1" applyFont="1" applyFill="1" applyBorder="1" applyAlignment="1" applyProtection="1">
      <alignment horizontal="center" vertical="center" wrapText="1"/>
    </xf>
    <xf numFmtId="0" fontId="3" fillId="3" borderId="1" xfId="0" applyNumberFormat="1" applyFont="1" applyFill="1" applyBorder="1" applyAlignment="1" applyProtection="1">
      <alignment horizontal="center" vertical="center" wrapText="1"/>
    </xf>
    <xf numFmtId="0" fontId="3" fillId="4" borderId="1" xfId="0" applyNumberFormat="1" applyFont="1" applyFill="1" applyBorder="1" applyAlignment="1" applyProtection="1">
      <alignment vertical="center" wrapText="1"/>
    </xf>
    <xf numFmtId="0" fontId="0" fillId="4" borderId="1" xfId="0" applyNumberFormat="1" applyFont="1" applyFill="1" applyBorder="1" applyAlignment="1" applyProtection="1">
      <alignment vertical="center" wrapText="1"/>
    </xf>
    <xf numFmtId="0" fontId="0" fillId="4" borderId="1" xfId="0" applyNumberFormat="1" applyFont="1" applyFill="1" applyBorder="1" applyAlignment="1" applyProtection="1">
      <alignment horizontal="center" vertical="center" wrapText="1"/>
    </xf>
    <xf numFmtId="10" fontId="3" fillId="4" borderId="1" xfId="0" applyNumberFormat="1" applyFont="1" applyFill="1" applyBorder="1" applyAlignment="1" applyProtection="1">
      <alignment horizontal="center" vertical="center" wrapText="1"/>
    </xf>
    <xf numFmtId="10" fontId="0" fillId="4" borderId="1" xfId="0" applyNumberFormat="1" applyFont="1" applyFill="1" applyBorder="1" applyAlignment="1" applyProtection="1">
      <alignment horizontal="center" vertical="center" wrapText="1"/>
    </xf>
    <xf numFmtId="0" fontId="3" fillId="5" borderId="0" xfId="0" applyNumberFormat="1" applyFont="1" applyFill="1" applyAlignment="1" applyProtection="1">
      <alignment horizontal="right" vertical="center" wrapText="1"/>
    </xf>
    <xf numFmtId="10" fontId="3" fillId="5" borderId="0" xfId="0" applyNumberFormat="1" applyFont="1" applyFill="1" applyAlignment="1" applyProtection="1">
      <alignment vertical="center" wrapText="1"/>
    </xf>
    <xf numFmtId="0" fontId="3" fillId="3" borderId="1" xfId="0" applyNumberFormat="1" applyFont="1" applyFill="1" applyBorder="1" applyAlignment="1" applyProtection="1">
      <alignment horizontal="left" vertical="center" wrapText="1"/>
    </xf>
    <xf numFmtId="10" fontId="4" fillId="3" borderId="1" xfId="0" applyNumberFormat="1" applyFont="1" applyFill="1" applyBorder="1" applyAlignment="1" applyProtection="1">
      <alignment vertical="center" wrapText="1"/>
    </xf>
  </cellXfs>
  <cellStyles count="1">
    <cellStyle name="Normal" xfId="0" builtinId="0"/>
  </cellStyles>
  <dxfs count="184">
    <dxf>
      <fill>
        <patternFill patternType="solid">
          <fgColor rgb="FFADD8E6"/>
          <bgColor rgb="FFADD8E6"/>
        </patternFill>
      </fill>
    </dxf>
    <dxf>
      <font>
        <color rgb="FF0000FF"/>
      </font>
    </dxf>
    <dxf>
      <font>
        <color rgb="FF0000FF"/>
      </font>
    </dxf>
    <dxf>
      <font>
        <color rgb="FF0000FF"/>
      </font>
    </dxf>
    <dxf>
      <font>
        <color rgb="FF0000FF"/>
      </font>
    </dxf>
    <dxf>
      <font>
        <color rgb="FF0000FF"/>
      </font>
    </dxf>
    <dxf>
      <font>
        <color rgb="FF0000FF"/>
      </font>
    </dxf>
    <dxf>
      <font>
        <color rgb="FF0000FF"/>
      </font>
    </dxf>
    <dxf>
      <font>
        <color rgb="FF0000FF"/>
      </font>
    </dxf>
    <dxf>
      <font>
        <color rgb="FF0000FF"/>
      </font>
    </dxf>
    <dxf>
      <font>
        <color rgb="FF0000FF"/>
      </font>
    </dxf>
    <dxf>
      <font>
        <color rgb="FF0000FF"/>
      </font>
    </dxf>
    <dxf>
      <font>
        <color rgb="FF0000FF"/>
      </font>
    </dxf>
    <dxf>
      <font>
        <color rgb="FF0000FF"/>
      </font>
    </dxf>
    <dxf>
      <font>
        <color rgb="FF0000FF"/>
      </font>
    </dxf>
    <dxf>
      <font>
        <color rgb="FF0000FF"/>
      </font>
    </dxf>
    <dxf>
      <font>
        <color rgb="FF0000FF"/>
      </font>
    </dxf>
    <dxf>
      <font>
        <color rgb="FF0000FF"/>
      </font>
    </dxf>
    <dxf>
      <font>
        <color rgb="FF0000FF"/>
      </font>
    </dxf>
    <dxf>
      <font>
        <color rgb="FF0000FF"/>
      </font>
    </dxf>
    <dxf>
      <font>
        <color rgb="FF0000FF"/>
      </font>
    </dxf>
    <dxf>
      <font>
        <color rgb="FF0000FF"/>
      </font>
    </dxf>
    <dxf>
      <font>
        <color rgb="FF0000FF"/>
      </font>
    </dxf>
    <dxf>
      <font>
        <color rgb="FF0000FF"/>
      </font>
    </dxf>
    <dxf>
      <font>
        <color rgb="FF0000FF"/>
      </font>
    </dxf>
    <dxf>
      <font>
        <color rgb="FF0000FF"/>
      </font>
    </dxf>
    <dxf>
      <font>
        <color rgb="FF0000FF"/>
      </font>
    </dxf>
    <dxf>
      <font>
        <color rgb="FF0000FF"/>
      </font>
    </dxf>
    <dxf>
      <font>
        <color rgb="FF0000FF"/>
      </font>
    </dxf>
    <dxf>
      <font>
        <color rgb="FF0000FF"/>
      </font>
    </dxf>
    <dxf>
      <font>
        <color rgb="FF0000FF"/>
      </font>
    </dxf>
    <dxf>
      <font>
        <color rgb="FF0000FF"/>
      </font>
    </dxf>
    <dxf>
      <font>
        <color rgb="FF0000FF"/>
      </font>
    </dxf>
    <dxf>
      <font>
        <color rgb="FF0000FF"/>
      </font>
    </dxf>
    <dxf>
      <font>
        <color rgb="FF0000FF"/>
      </font>
    </dxf>
    <dxf>
      <font>
        <color rgb="FF0000FF"/>
      </font>
    </dxf>
    <dxf>
      <font>
        <color rgb="FF0000FF"/>
      </font>
    </dxf>
    <dxf>
      <font>
        <color rgb="FF0000FF"/>
      </font>
    </dxf>
    <dxf>
      <font>
        <color rgb="FF0000FF"/>
      </font>
    </dxf>
    <dxf>
      <font>
        <color rgb="FF0000FF"/>
      </font>
    </dxf>
    <dxf>
      <font>
        <color rgb="FF0000FF"/>
      </font>
    </dxf>
    <dxf>
      <font>
        <color rgb="FF0000FF"/>
      </font>
    </dxf>
    <dxf>
      <font>
        <color rgb="FF0000FF"/>
      </font>
    </dxf>
    <dxf>
      <font>
        <color rgb="FF0000FF"/>
      </font>
    </dxf>
    <dxf>
      <font>
        <color rgb="FF0000FF"/>
      </font>
    </dxf>
    <dxf>
      <font>
        <color rgb="FF0000FF"/>
      </font>
    </dxf>
    <dxf>
      <font>
        <color rgb="FF0000FF"/>
      </font>
    </dxf>
    <dxf>
      <font>
        <color rgb="FF0000FF"/>
      </font>
    </dxf>
    <dxf>
      <font>
        <color rgb="FF0000FF"/>
      </font>
    </dxf>
    <dxf>
      <font>
        <color rgb="FF0000FF"/>
      </font>
    </dxf>
    <dxf>
      <font>
        <color rgb="FF0000FF"/>
      </font>
    </dxf>
    <dxf>
      <font>
        <color rgb="FF0000FF"/>
      </font>
    </dxf>
    <dxf>
      <font>
        <color rgb="FF0000FF"/>
      </font>
    </dxf>
    <dxf>
      <font>
        <color rgb="FF0000FF"/>
      </font>
    </dxf>
    <dxf>
      <font>
        <color rgb="FF0000FF"/>
      </font>
    </dxf>
    <dxf>
      <font>
        <color rgb="FF0000FF"/>
      </font>
    </dxf>
    <dxf>
      <font>
        <color rgb="FF0000FF"/>
      </font>
    </dxf>
    <dxf>
      <font>
        <color rgb="FF0000FF"/>
      </font>
    </dxf>
    <dxf>
      <font>
        <color rgb="FF0000FF"/>
      </font>
    </dxf>
    <dxf>
      <font>
        <color rgb="FF0000FF"/>
      </font>
    </dxf>
    <dxf>
      <font>
        <color rgb="FF0000FF"/>
      </font>
    </dxf>
    <dxf>
      <font>
        <color rgb="FF0000FF"/>
      </font>
    </dxf>
    <dxf>
      <font>
        <color rgb="FF0000FF"/>
      </font>
    </dxf>
    <dxf>
      <font>
        <color rgb="FF0000FF"/>
      </font>
    </dxf>
    <dxf>
      <font>
        <color rgb="FF0000FF"/>
      </font>
    </dxf>
    <dxf>
      <font>
        <color rgb="FF0000FF"/>
      </font>
    </dxf>
    <dxf>
      <font>
        <color rgb="FF0000FF"/>
      </font>
    </dxf>
    <dxf>
      <font>
        <color rgb="FF0000FF"/>
      </font>
    </dxf>
    <dxf>
      <font>
        <color rgb="FF0000FF"/>
      </font>
    </dxf>
    <dxf>
      <font>
        <color rgb="FF0000FF"/>
      </font>
    </dxf>
    <dxf>
      <font>
        <color rgb="FF0000FF"/>
      </font>
    </dxf>
    <dxf>
      <font>
        <color rgb="FF0000FF"/>
      </font>
    </dxf>
    <dxf>
      <font>
        <color rgb="FF0000FF"/>
      </font>
    </dxf>
    <dxf>
      <font>
        <color rgb="FF0000FF"/>
      </font>
    </dxf>
    <dxf>
      <font>
        <color rgb="FF0000FF"/>
      </font>
    </dxf>
    <dxf>
      <font>
        <color rgb="FF0000FF"/>
      </font>
    </dxf>
    <dxf>
      <font>
        <color rgb="FF0000FF"/>
      </font>
    </dxf>
    <dxf>
      <font>
        <color rgb="FF0000FF"/>
      </font>
    </dxf>
    <dxf>
      <font>
        <color rgb="FF0000FF"/>
      </font>
    </dxf>
    <dxf>
      <font>
        <color rgb="FF0000FF"/>
      </font>
    </dxf>
    <dxf>
      <font>
        <color rgb="FF0000FF"/>
      </font>
    </dxf>
    <dxf>
      <font>
        <color rgb="FF0000FF"/>
      </font>
    </dxf>
    <dxf>
      <font>
        <color rgb="FF0000FF"/>
      </font>
    </dxf>
    <dxf>
      <font>
        <color rgb="FF0000FF"/>
      </font>
    </dxf>
    <dxf>
      <font>
        <color rgb="FF0000FF"/>
      </font>
    </dxf>
    <dxf>
      <font>
        <color rgb="FF0000FF"/>
      </font>
    </dxf>
    <dxf>
      <font>
        <color rgb="FF0000FF"/>
      </font>
    </dxf>
    <dxf>
      <font>
        <color rgb="FF0000FF"/>
      </font>
    </dxf>
    <dxf>
      <font>
        <color rgb="FF0000FF"/>
      </font>
    </dxf>
    <dxf>
      <font>
        <color rgb="FF0000FF"/>
      </font>
    </dxf>
    <dxf>
      <font>
        <color rgb="FF0000FF"/>
      </font>
    </dxf>
    <dxf>
      <font>
        <color rgb="FF0000FF"/>
      </font>
    </dxf>
    <dxf>
      <font>
        <color rgb="FF0000FF"/>
      </font>
    </dxf>
    <dxf>
      <font>
        <color rgb="FF0000FF"/>
      </font>
    </dxf>
    <dxf>
      <font>
        <color rgb="FF0000FF"/>
      </font>
    </dxf>
    <dxf>
      <font>
        <color rgb="FF0000FF"/>
      </font>
    </dxf>
    <dxf>
      <font>
        <color rgb="FF0000FF"/>
      </font>
    </dxf>
    <dxf>
      <font>
        <color rgb="FF0000FF"/>
      </font>
    </dxf>
    <dxf>
      <font>
        <color rgb="FF0000FF"/>
      </font>
    </dxf>
    <dxf>
      <font>
        <color rgb="FF0000FF"/>
      </font>
    </dxf>
    <dxf>
      <font>
        <color rgb="FF0000FF"/>
      </font>
    </dxf>
    <dxf>
      <font>
        <color rgb="FF0000FF"/>
      </font>
    </dxf>
    <dxf>
      <font>
        <color rgb="FF0000FF"/>
      </font>
    </dxf>
    <dxf>
      <font>
        <color rgb="FF0000FF"/>
      </font>
    </dxf>
    <dxf>
      <font>
        <color rgb="FF0000FF"/>
      </font>
    </dxf>
    <dxf>
      <font>
        <color rgb="FF0000FF"/>
      </font>
    </dxf>
    <dxf>
      <font>
        <color rgb="FF0000FF"/>
      </font>
    </dxf>
    <dxf>
      <font>
        <color rgb="FF0000FF"/>
      </font>
    </dxf>
    <dxf>
      <font>
        <color rgb="FF0000FF"/>
      </font>
    </dxf>
    <dxf>
      <font>
        <color rgb="FF0000FF"/>
      </font>
    </dxf>
    <dxf>
      <font>
        <color rgb="FF0000FF"/>
      </font>
    </dxf>
    <dxf>
      <font>
        <color rgb="FF0000FF"/>
      </font>
    </dxf>
    <dxf>
      <font>
        <color rgb="FF0000FF"/>
      </font>
    </dxf>
    <dxf>
      <font>
        <color rgb="FF0000FF"/>
      </font>
    </dxf>
    <dxf>
      <font>
        <color rgb="FF0000FF"/>
      </font>
    </dxf>
    <dxf>
      <font>
        <color rgb="FF0000FF"/>
      </font>
    </dxf>
    <dxf>
      <font>
        <color rgb="FF0000FF"/>
      </font>
    </dxf>
    <dxf>
      <font>
        <color rgb="FF0000FF"/>
      </font>
    </dxf>
    <dxf>
      <font>
        <color rgb="FF0000FF"/>
      </font>
    </dxf>
    <dxf>
      <font>
        <color rgb="FF0000FF"/>
      </font>
    </dxf>
    <dxf>
      <font>
        <color rgb="FF0000FF"/>
      </font>
    </dxf>
    <dxf>
      <font>
        <color rgb="FF0000FF"/>
      </font>
    </dxf>
    <dxf>
      <font>
        <color rgb="FF0000FF"/>
      </font>
    </dxf>
    <dxf>
      <font>
        <color rgb="FF0000FF"/>
      </font>
    </dxf>
    <dxf>
      <font>
        <color rgb="FF0000FF"/>
      </font>
    </dxf>
    <dxf>
      <font>
        <color rgb="FF0000FF"/>
      </font>
    </dxf>
    <dxf>
      <font>
        <color rgb="FF0000FF"/>
      </font>
    </dxf>
    <dxf>
      <font>
        <color rgb="FF0000FF"/>
      </font>
    </dxf>
    <dxf>
      <font>
        <color rgb="FF0000FF"/>
      </font>
    </dxf>
    <dxf>
      <font>
        <color rgb="FF0000FF"/>
      </font>
    </dxf>
    <dxf>
      <font>
        <color rgb="FF0000FF"/>
      </font>
    </dxf>
    <dxf>
      <font>
        <color rgb="FF0000FF"/>
      </font>
    </dxf>
    <dxf>
      <font>
        <color rgb="FF0000FF"/>
      </font>
    </dxf>
    <dxf>
      <font>
        <color rgb="FF0000FF"/>
      </font>
    </dxf>
    <dxf>
      <font>
        <color rgb="FF0000FF"/>
      </font>
    </dxf>
    <dxf>
      <font>
        <color rgb="FF0000FF"/>
      </font>
    </dxf>
    <dxf>
      <font>
        <color rgb="FF0000FF"/>
      </font>
    </dxf>
    <dxf>
      <font>
        <color rgb="FF0000FF"/>
      </font>
    </dxf>
    <dxf>
      <font>
        <color rgb="FF0000FF"/>
      </font>
    </dxf>
    <dxf>
      <font>
        <color rgb="FF0000FF"/>
      </font>
    </dxf>
    <dxf>
      <font>
        <color rgb="FF0000FF"/>
      </font>
    </dxf>
    <dxf>
      <font>
        <color rgb="FF0000FF"/>
      </font>
    </dxf>
    <dxf>
      <font>
        <color rgb="FF0000FF"/>
      </font>
    </dxf>
    <dxf>
      <font>
        <color rgb="FF0000FF"/>
      </font>
    </dxf>
    <dxf>
      <font>
        <color rgb="FF0000FF"/>
      </font>
    </dxf>
    <dxf>
      <font>
        <color rgb="FF0000FF"/>
      </font>
    </dxf>
    <dxf>
      <font>
        <color rgb="FF0000FF"/>
      </font>
    </dxf>
    <dxf>
      <font>
        <color rgb="FF0000FF"/>
      </font>
    </dxf>
    <dxf>
      <font>
        <color rgb="FF0000FF"/>
      </font>
    </dxf>
    <dxf>
      <font>
        <color rgb="FF0000FF"/>
      </font>
    </dxf>
    <dxf>
      <font>
        <color rgb="FF0000FF"/>
      </font>
    </dxf>
    <dxf>
      <font>
        <color rgb="FF0000FF"/>
      </font>
    </dxf>
    <dxf>
      <font>
        <color rgb="FF0000FF"/>
      </font>
    </dxf>
    <dxf>
      <font>
        <color rgb="FF0000FF"/>
      </font>
    </dxf>
    <dxf>
      <font>
        <color rgb="FF0000FF"/>
      </font>
    </dxf>
    <dxf>
      <font>
        <color rgb="FF0000FF"/>
      </font>
    </dxf>
    <dxf>
      <font>
        <color rgb="FF0000FF"/>
      </font>
    </dxf>
    <dxf>
      <font>
        <color rgb="FF0000FF"/>
      </font>
    </dxf>
    <dxf>
      <font>
        <color rgb="FF0000FF"/>
      </font>
    </dxf>
    <dxf>
      <font>
        <color rgb="FF0000FF"/>
      </font>
    </dxf>
    <dxf>
      <font>
        <color rgb="FF0000FF"/>
      </font>
    </dxf>
    <dxf>
      <font>
        <color rgb="FF0000FF"/>
      </font>
    </dxf>
    <dxf>
      <font>
        <color rgb="FF0000FF"/>
      </font>
    </dxf>
    <dxf>
      <font>
        <color rgb="FF0000FF"/>
      </font>
    </dxf>
    <dxf>
      <font>
        <color rgb="FF0000FF"/>
      </font>
    </dxf>
    <dxf>
      <font>
        <color rgb="FF0000FF"/>
      </font>
    </dxf>
    <dxf>
      <font>
        <color rgb="FF0000FF"/>
      </font>
    </dxf>
    <dxf>
      <font>
        <color rgb="FF0000FF"/>
      </font>
    </dxf>
    <dxf>
      <font>
        <color rgb="FF0000FF"/>
      </font>
    </dxf>
    <dxf>
      <font>
        <color rgb="FF0000FF"/>
      </font>
    </dxf>
    <dxf>
      <font>
        <color rgb="FF0000FF"/>
      </font>
    </dxf>
    <dxf>
      <font>
        <color rgb="FF0000FF"/>
      </font>
    </dxf>
    <dxf>
      <font>
        <color rgb="FF0000FF"/>
      </font>
    </dxf>
    <dxf>
      <font>
        <color rgb="FF0000FF"/>
      </font>
    </dxf>
    <dxf>
      <font>
        <color rgb="FF0000FF"/>
      </font>
    </dxf>
    <dxf>
      <font>
        <color rgb="FF0000FF"/>
      </font>
    </dxf>
    <dxf>
      <font>
        <color rgb="FF0000FF"/>
      </font>
    </dxf>
    <dxf>
      <font>
        <color rgb="FF0000FF"/>
      </font>
    </dxf>
    <dxf>
      <font>
        <color rgb="FF0000FF"/>
      </font>
    </dxf>
    <dxf>
      <font>
        <color rgb="FF0000FF"/>
      </font>
    </dxf>
    <dxf>
      <font>
        <color rgb="FF0000FF"/>
      </font>
    </dxf>
    <dxf>
      <font>
        <color rgb="FF0000FF"/>
      </font>
    </dxf>
    <dxf>
      <font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B88833-80FF-4F28-AFFE-A15EFE60ECF5}">
  <sheetPr>
    <tabColor rgb="FF967117"/>
  </sheetPr>
  <dimension ref="B1:L550"/>
  <sheetViews>
    <sheetView tabSelected="1" topLeftCell="A533" workbookViewId="0">
      <selection activeCell="B127" sqref="B127:K127"/>
    </sheetView>
  </sheetViews>
  <sheetFormatPr defaultRowHeight="15" x14ac:dyDescent="0.25"/>
  <cols>
    <col min="1" max="1" width="1.7109375" style="5" customWidth="1"/>
    <col min="2" max="2" width="7.85546875" style="5" customWidth="1"/>
    <col min="3" max="3" width="23.28515625" style="5" customWidth="1"/>
    <col min="4" max="4" width="8" style="5" customWidth="1"/>
    <col min="5" max="5" width="10.140625" style="5" bestFit="1" customWidth="1"/>
    <col min="6" max="6" width="7" style="5" bestFit="1" customWidth="1"/>
    <col min="7" max="7" width="8.140625" style="5" bestFit="1" customWidth="1"/>
    <col min="8" max="8" width="10.85546875" style="5" customWidth="1"/>
    <col min="9" max="9" width="11.7109375" style="5" customWidth="1"/>
    <col min="10" max="10" width="10.28515625" style="5" customWidth="1"/>
    <col min="11" max="11" width="12.42578125" style="5" customWidth="1"/>
    <col min="12" max="12" width="8.85546875" style="5" bestFit="1" customWidth="1"/>
    <col min="13" max="13" width="0.7109375" style="5" customWidth="1"/>
    <col min="14" max="16384" width="9.140625" style="5"/>
  </cols>
  <sheetData>
    <row r="1" spans="2:12" ht="39.75" customHeight="1" thickBot="1" x14ac:dyDescent="0.3">
      <c r="B1" s="1" t="s">
        <v>0</v>
      </c>
      <c r="C1" s="1"/>
      <c r="D1" s="1"/>
      <c r="E1" s="1"/>
      <c r="F1" s="1"/>
      <c r="G1" s="1"/>
      <c r="H1" s="1"/>
      <c r="I1" s="1"/>
      <c r="J1" s="2"/>
      <c r="K1" s="3" t="s">
        <v>1</v>
      </c>
      <c r="L1" s="4">
        <v>7.3000001907348603E-3</v>
      </c>
    </row>
    <row r="2" spans="2:12" ht="31.5" thickTop="1" thickBot="1" x14ac:dyDescent="0.3">
      <c r="B2" s="6" t="s">
        <v>2</v>
      </c>
      <c r="C2" s="6"/>
      <c r="D2" s="7" t="s">
        <v>3</v>
      </c>
      <c r="E2" s="7" t="s">
        <v>4</v>
      </c>
      <c r="F2" s="7" t="s">
        <v>5</v>
      </c>
      <c r="G2" s="7" t="s">
        <v>6</v>
      </c>
      <c r="H2" s="7" t="s">
        <v>7</v>
      </c>
      <c r="I2" s="7" t="s">
        <v>8</v>
      </c>
      <c r="J2" s="7" t="s">
        <v>9</v>
      </c>
      <c r="K2" s="7" t="s">
        <v>10</v>
      </c>
      <c r="L2" s="7" t="s">
        <v>11</v>
      </c>
    </row>
    <row r="3" spans="2:12" ht="132" customHeight="1" thickTop="1" thickBot="1" x14ac:dyDescent="0.3">
      <c r="B3" s="8" t="s">
        <v>12</v>
      </c>
      <c r="C3" s="9" t="s">
        <v>13</v>
      </c>
      <c r="D3" s="10">
        <v>30</v>
      </c>
      <c r="E3" s="10">
        <v>5</v>
      </c>
      <c r="F3" s="10">
        <v>36</v>
      </c>
      <c r="G3" s="11">
        <v>0.25</v>
      </c>
      <c r="H3" s="10" t="s">
        <v>14</v>
      </c>
      <c r="I3" s="10">
        <v>44</v>
      </c>
      <c r="J3" s="12">
        <f>ROUND(IF(D3 &gt; F3, (IF(AND(I3 = F3, I3 = (D3 - E3)), 125 %,IF(AND(I3&lt;=(D3+E3),I3&gt;=(D3-E3)),100%,IF(I3&gt;(D3+E3),(D3+E3)/I3,IF((I3&lt;(D3-E3)),100%+ABS(I3-D3)*25%/ABS(F3-D3)))))),IF(AND(I3=F3,I3=(D3+E3)),125%,IF(AND(I3&lt;=(D3+E3),I3&gt;=(D3-E3)),100%,IF(AND(I3=F3,I3=(D3+E3)),125%,IF(I3&lt;(D3-E3),I3/(D3-E3),IF(I3&gt;(D3+E3),100%+(I3-D3)*25%/(F3-D3))))))),4)</f>
        <v>1.5832999999999999</v>
      </c>
      <c r="K3" s="10" t="str">
        <f>IF(J3 &gt;1,"Superou",IF(J3 =1,"Atingiu","Não atingiu"))</f>
        <v>Superou</v>
      </c>
      <c r="L3" s="12">
        <f>J3-100%</f>
        <v>0.58329999999999993</v>
      </c>
    </row>
    <row r="4" spans="2:12" ht="92.25" customHeight="1" thickTop="1" thickBot="1" x14ac:dyDescent="0.3">
      <c r="B4" s="8" t="s">
        <v>15</v>
      </c>
      <c r="C4" s="9" t="s">
        <v>16</v>
      </c>
      <c r="D4" s="10">
        <v>182</v>
      </c>
      <c r="E4" s="10">
        <v>5</v>
      </c>
      <c r="F4" s="10">
        <v>176</v>
      </c>
      <c r="G4" s="11">
        <v>0.25</v>
      </c>
      <c r="H4" s="10" t="s">
        <v>14</v>
      </c>
      <c r="I4" s="10">
        <v>182</v>
      </c>
      <c r="J4" s="12">
        <f>ROUND(IF(D4 &gt; F4, (IF(AND(I4 = F4, I4 = (D4 - E4)), 125 %,IF(AND(I4&lt;=(D4+E4),I4&gt;=(D4-E4)),100%,IF(I4&gt;(D4+E4),(D4+E4)/I4,IF((I4&lt;(D4-E4)),100%+ABS(I4-D4)*25%/ABS(F4-D4)))))),IF(AND(I4=F4,I4=(D4+E4)),125%,IF(AND(I4&lt;=(D4+E4),I4&gt;=(D4-E4)),100%,IF(AND(I4=F4,I4=(D4+E4)),125%,IF(I4&lt;(D4-E4),I4/(D4-E4),IF(I4&gt;(D4+E4),100%+(I4-D4)*25%/(F4-D4))))))),4)</f>
        <v>1</v>
      </c>
      <c r="K4" s="10" t="str">
        <f>IF(J4 &gt;1,"Superou",IF(J4 =1,"Atingiu","Não atingiu"))</f>
        <v>Atingiu</v>
      </c>
      <c r="L4" s="12">
        <f>J4-100%</f>
        <v>0</v>
      </c>
    </row>
    <row r="5" spans="2:12" ht="81.75" customHeight="1" thickTop="1" thickBot="1" x14ac:dyDescent="0.3">
      <c r="B5" s="8" t="s">
        <v>17</v>
      </c>
      <c r="C5" s="9" t="s">
        <v>18</v>
      </c>
      <c r="D5" s="10">
        <v>182</v>
      </c>
      <c r="E5" s="10">
        <v>30</v>
      </c>
      <c r="F5" s="10">
        <v>151</v>
      </c>
      <c r="G5" s="11">
        <v>0.25</v>
      </c>
      <c r="H5" s="10" t="s">
        <v>14</v>
      </c>
      <c r="I5" s="10">
        <v>141</v>
      </c>
      <c r="J5" s="12">
        <f>ROUND(IF(D5 &gt; F5, (IF(AND(I5 = F5, I5 = (D5 - E5)), 125 %,IF(AND(I5&lt;=(D5+E5),I5&gt;=(D5-E5)),100%,IF(I5&gt;(D5+E5),(D5+E5)/I5,IF((I5&lt;(D5-E5)),100%+ABS(I5-D5)*25%/ABS(F5-D5)))))),IF(AND(I5=F5,I5=(D5+E5)),125%,IF(AND(I5&lt;=(D5+E5),I5&gt;=(D5-E5)),100%,IF(AND(I5=F5,I5=(D5+E5)),125%,IF(I5&lt;(D5-E5),I5/(D5-E5),IF(I5&gt;(D5+E5),100%+(I5-D5)*25%/(F5-D5))))))),4)</f>
        <v>1.3306</v>
      </c>
      <c r="K5" s="10" t="str">
        <f>IF(J5 &gt;1,"Superou",IF(J5 =1,"Atingiu","Não atingiu"))</f>
        <v>Superou</v>
      </c>
      <c r="L5" s="12">
        <f>J5-100%</f>
        <v>0.3306</v>
      </c>
    </row>
    <row r="6" spans="2:12" ht="105.75" customHeight="1" thickTop="1" thickBot="1" x14ac:dyDescent="0.3">
      <c r="B6" s="8" t="s">
        <v>19</v>
      </c>
      <c r="C6" s="9" t="s">
        <v>20</v>
      </c>
      <c r="D6" s="10">
        <v>4</v>
      </c>
      <c r="E6" s="10">
        <v>1</v>
      </c>
      <c r="F6" s="10">
        <v>6</v>
      </c>
      <c r="G6" s="11">
        <v>0.25</v>
      </c>
      <c r="H6" s="10" t="s">
        <v>14</v>
      </c>
      <c r="I6" s="10">
        <v>9</v>
      </c>
      <c r="J6" s="12">
        <f>ROUND(IF(D6 &gt; F6, (IF(AND(I6 = F6, I6 = (D6 - E6)), 125 %,IF(AND(I6&lt;=(D6+E6),I6&gt;=(D6-E6)),100%,IF(I6&gt;(D6+E6),(D6+E6)/I6,IF((I6&lt;(D6-E6)),100%+ABS(I6-D6)*25%/ABS(F6-D6)))))),IF(AND(I6=F6,I6=(D6+E6)),125%,IF(AND(I6&lt;=(D6+E6),I6&gt;=(D6-E6)),100%,IF(AND(I6=F6,I6=(D6+E6)),125%,IF(I6&lt;(D6-E6),I6/(D6-E6),IF(I6&gt;(D6+E6),100%+(I6-D6)*25%/(F6-D6))))))),4)</f>
        <v>1.625</v>
      </c>
      <c r="K6" s="10" t="str">
        <f>IF(J6 &gt;1,"Superou",IF(J6 =1,"Atingiu","Não atingiu"))</f>
        <v>Superou</v>
      </c>
      <c r="L6" s="12">
        <f>J6-100%</f>
        <v>0.625</v>
      </c>
    </row>
    <row r="7" spans="2:12" ht="15.75" thickTop="1" x14ac:dyDescent="0.25">
      <c r="B7" s="13" t="s">
        <v>21</v>
      </c>
      <c r="C7" s="13"/>
      <c r="D7" s="13"/>
      <c r="E7" s="13"/>
      <c r="F7" s="13"/>
      <c r="G7" s="13"/>
      <c r="H7" s="13"/>
      <c r="I7" s="13"/>
      <c r="J7" s="13"/>
      <c r="K7" s="13"/>
      <c r="L7" s="14">
        <f>G3*J3+G4*J4+G5*J5+G6*J6</f>
        <v>1.384725</v>
      </c>
    </row>
    <row r="8" spans="2:12" ht="24" customHeight="1" thickBot="1" x14ac:dyDescent="0.3">
      <c r="B8" s="1" t="s">
        <v>22</v>
      </c>
      <c r="C8" s="1"/>
      <c r="D8" s="1"/>
      <c r="E8" s="1"/>
      <c r="F8" s="1"/>
      <c r="G8" s="1"/>
      <c r="H8" s="1"/>
      <c r="I8" s="1"/>
      <c r="J8" s="2"/>
      <c r="K8" s="3" t="s">
        <v>1</v>
      </c>
      <c r="L8" s="4">
        <v>7.3000001907348603E-3</v>
      </c>
    </row>
    <row r="9" spans="2:12" ht="31.5" thickTop="1" thickBot="1" x14ac:dyDescent="0.3">
      <c r="B9" s="6" t="s">
        <v>2</v>
      </c>
      <c r="C9" s="6"/>
      <c r="D9" s="7" t="s">
        <v>3</v>
      </c>
      <c r="E9" s="7" t="s">
        <v>4</v>
      </c>
      <c r="F9" s="7" t="s">
        <v>5</v>
      </c>
      <c r="G9" s="7" t="s">
        <v>6</v>
      </c>
      <c r="H9" s="7" t="s">
        <v>7</v>
      </c>
      <c r="I9" s="7" t="s">
        <v>8</v>
      </c>
      <c r="J9" s="7" t="s">
        <v>9</v>
      </c>
      <c r="K9" s="7" t="s">
        <v>10</v>
      </c>
      <c r="L9" s="7" t="s">
        <v>11</v>
      </c>
    </row>
    <row r="10" spans="2:12" ht="75.75" customHeight="1" thickTop="1" thickBot="1" x14ac:dyDescent="0.3">
      <c r="B10" s="8" t="s">
        <v>23</v>
      </c>
      <c r="C10" s="9" t="s">
        <v>24</v>
      </c>
      <c r="D10" s="10">
        <v>4</v>
      </c>
      <c r="E10" s="10">
        <v>1</v>
      </c>
      <c r="F10" s="10">
        <v>6</v>
      </c>
      <c r="G10" s="11">
        <v>0.25</v>
      </c>
      <c r="H10" s="10" t="s">
        <v>14</v>
      </c>
      <c r="I10" s="10">
        <v>5</v>
      </c>
      <c r="J10" s="12">
        <f>ROUND(IF(D10 &gt; F10, (IF(AND(I10 = F10, I10 = (D10 - E10)), 125 %,IF(AND(I10&lt;=(D10+E10),I10&gt;=(D10-E10)),100%,IF(I10&gt;(D10+E10),(D10+E10)/I10,IF((I10&lt;(D10-E10)),100%+ABS(I10-D10)*25%/ABS(F10-D10)))))),IF(AND(I10=F10,I10=(D10+E10)),125%,IF(AND(I10&lt;=(D10+E10),I10&gt;=(D10-E10)),100%,IF(AND(I10=F10,I10=(D10+E10)),125%,IF(I10&lt;(D10-E10),I10/(D10-E10),IF(I10&gt;(D10+E10),100%+(I10-D10)*25%/(F10-D10))))))),4)</f>
        <v>1</v>
      </c>
      <c r="K10" s="10" t="str">
        <f>IF(J10 &gt;1,"Superou",IF(J10 =1,"Atingiu","Não atingiu"))</f>
        <v>Atingiu</v>
      </c>
      <c r="L10" s="12">
        <f>J10-100%</f>
        <v>0</v>
      </c>
    </row>
    <row r="11" spans="2:12" ht="64.5" customHeight="1" thickTop="1" thickBot="1" x14ac:dyDescent="0.3">
      <c r="B11" s="8" t="s">
        <v>25</v>
      </c>
      <c r="C11" s="9" t="s">
        <v>26</v>
      </c>
      <c r="D11" s="10">
        <v>20</v>
      </c>
      <c r="E11" s="10">
        <v>1</v>
      </c>
      <c r="F11" s="10">
        <v>22</v>
      </c>
      <c r="G11" s="11">
        <v>0.25</v>
      </c>
      <c r="H11" s="10" t="s">
        <v>14</v>
      </c>
      <c r="I11" s="10">
        <v>21</v>
      </c>
      <c r="J11" s="12">
        <f>ROUND(IF(D11 &gt; F11, (IF(AND(I11 = F11, I11 = (D11 - E11)), 125 %,IF(AND(I11&lt;=(D11+E11),I11&gt;=(D11-E11)),100%,IF(I11&gt;(D11+E11),(D11+E11)/I11,IF((I11&lt;(D11-E11)),100%+ABS(I11-D11)*25%/ABS(F11-D11)))))),IF(AND(I11=F11,I11=(D11+E11)),125%,IF(AND(I11&lt;=(D11+E11),I11&gt;=(D11-E11)),100%,IF(AND(I11=F11,I11=(D11+E11)),125%,IF(I11&lt;(D11-E11),I11/(D11-E11),IF(I11&gt;(D11+E11),100%+(I11-D11)*25%/(F11-D11))))))),4)</f>
        <v>1</v>
      </c>
      <c r="K11" s="10" t="str">
        <f>IF(J11 &gt;1,"Superou",IF(J11 =1,"Atingiu","Não atingiu"))</f>
        <v>Atingiu</v>
      </c>
      <c r="L11" s="12">
        <f>J11-100%</f>
        <v>0</v>
      </c>
    </row>
    <row r="12" spans="2:12" ht="91.5" customHeight="1" thickTop="1" thickBot="1" x14ac:dyDescent="0.3">
      <c r="B12" s="8" t="s">
        <v>27</v>
      </c>
      <c r="C12" s="9" t="s">
        <v>28</v>
      </c>
      <c r="D12" s="10">
        <v>20</v>
      </c>
      <c r="E12" s="10">
        <v>1</v>
      </c>
      <c r="F12" s="10">
        <v>22</v>
      </c>
      <c r="G12" s="11">
        <v>0.25</v>
      </c>
      <c r="H12" s="10" t="s">
        <v>14</v>
      </c>
      <c r="I12" s="10">
        <v>27</v>
      </c>
      <c r="J12" s="12">
        <f>ROUND(IF(D12 &gt; F12, (IF(AND(I12 = F12, I12 = (D12 - E12)), 125 %,IF(AND(I12&lt;=(D12+E12),I12&gt;=(D12-E12)),100%,IF(I12&gt;(D12+E12),(D12+E12)/I12,IF((I12&lt;(D12-E12)),100%+ABS(I12-D12)*25%/ABS(F12-D12)))))),IF(AND(I12=F12,I12=(D12+E12)),125%,IF(AND(I12&lt;=(D12+E12),I12&gt;=(D12-E12)),100%,IF(AND(I12=F12,I12=(D12+E12)),125%,IF(I12&lt;(D12-E12),I12/(D12-E12),IF(I12&gt;(D12+E12),100%+(I12-D12)*25%/(F12-D12))))))),4)</f>
        <v>1.875</v>
      </c>
      <c r="K12" s="10" t="str">
        <f>IF(J12 &gt;1,"Superou",IF(J12 =1,"Atingiu","Não atingiu"))</f>
        <v>Superou</v>
      </c>
      <c r="L12" s="12">
        <f>J12-100%</f>
        <v>0.875</v>
      </c>
    </row>
    <row r="13" spans="2:12" ht="159" customHeight="1" thickTop="1" thickBot="1" x14ac:dyDescent="0.3">
      <c r="B13" s="8" t="s">
        <v>29</v>
      </c>
      <c r="C13" s="9" t="s">
        <v>30</v>
      </c>
      <c r="D13" s="10">
        <v>35</v>
      </c>
      <c r="E13" s="10">
        <v>1</v>
      </c>
      <c r="F13" s="10">
        <v>37</v>
      </c>
      <c r="G13" s="11">
        <v>0.25</v>
      </c>
      <c r="H13" s="10" t="s">
        <v>14</v>
      </c>
      <c r="I13" s="10">
        <v>64</v>
      </c>
      <c r="J13" s="12">
        <f>ROUND(IF(D13 &gt; F13, (IF(AND(I13 = F13, I13 = (D13 - E13)), 125 %,IF(AND(I13&lt;=(D13+E13),I13&gt;=(D13-E13)),100%,IF(I13&gt;(D13+E13),(D13+E13)/I13,IF((I13&lt;(D13-E13)),100%+ABS(I13-D13)*25%/ABS(F13-D13)))))),IF(AND(I13=F13,I13=(D13+E13)),125%,IF(AND(I13&lt;=(D13+E13),I13&gt;=(D13-E13)),100%,IF(AND(I13=F13,I13=(D13+E13)),125%,IF(I13&lt;(D13-E13),I13/(D13-E13),IF(I13&gt;(D13+E13),100%+(I13-D13)*25%/(F13-D13))))))),4)</f>
        <v>4.625</v>
      </c>
      <c r="K13" s="10" t="str">
        <f>IF(J13 &gt;1,"Superou",IF(J13 =1,"Atingiu","Não atingiu"))</f>
        <v>Superou</v>
      </c>
      <c r="L13" s="12">
        <f>J13-100%</f>
        <v>3.625</v>
      </c>
    </row>
    <row r="14" spans="2:12" ht="15.75" thickTop="1" x14ac:dyDescent="0.25">
      <c r="B14" s="13" t="s">
        <v>21</v>
      </c>
      <c r="C14" s="13"/>
      <c r="D14" s="13"/>
      <c r="E14" s="13"/>
      <c r="F14" s="13"/>
      <c r="G14" s="13"/>
      <c r="H14" s="13"/>
      <c r="I14" s="13"/>
      <c r="J14" s="13"/>
      <c r="K14" s="13"/>
      <c r="L14" s="14">
        <f>G10*J10+G11*J11+G12*J12+G13*J13</f>
        <v>2.125</v>
      </c>
    </row>
    <row r="15" spans="2:12" ht="24.75" customHeight="1" thickBot="1" x14ac:dyDescent="0.3">
      <c r="B15" s="1" t="s">
        <v>31</v>
      </c>
      <c r="C15" s="1"/>
      <c r="D15" s="1"/>
      <c r="E15" s="1"/>
      <c r="F15" s="1"/>
      <c r="G15" s="1"/>
      <c r="H15" s="1"/>
      <c r="I15" s="1"/>
      <c r="J15" s="2"/>
      <c r="K15" s="3" t="s">
        <v>1</v>
      </c>
      <c r="L15" s="4">
        <v>7.3000001907348603E-3</v>
      </c>
    </row>
    <row r="16" spans="2:12" ht="31.5" thickTop="1" thickBot="1" x14ac:dyDescent="0.3">
      <c r="B16" s="6" t="s">
        <v>2</v>
      </c>
      <c r="C16" s="6"/>
      <c r="D16" s="7" t="s">
        <v>3</v>
      </c>
      <c r="E16" s="7" t="s">
        <v>4</v>
      </c>
      <c r="F16" s="7" t="s">
        <v>5</v>
      </c>
      <c r="G16" s="7" t="s">
        <v>6</v>
      </c>
      <c r="H16" s="7" t="s">
        <v>7</v>
      </c>
      <c r="I16" s="7" t="s">
        <v>8</v>
      </c>
      <c r="J16" s="7" t="s">
        <v>9</v>
      </c>
      <c r="K16" s="7" t="s">
        <v>10</v>
      </c>
      <c r="L16" s="7" t="s">
        <v>11</v>
      </c>
    </row>
    <row r="17" spans="2:12" ht="118.5" customHeight="1" thickTop="1" thickBot="1" x14ac:dyDescent="0.3">
      <c r="B17" s="8" t="s">
        <v>32</v>
      </c>
      <c r="C17" s="9" t="s">
        <v>33</v>
      </c>
      <c r="D17" s="10">
        <v>4</v>
      </c>
      <c r="E17" s="10">
        <v>1</v>
      </c>
      <c r="F17" s="10">
        <v>6</v>
      </c>
      <c r="G17" s="11">
        <v>0.5</v>
      </c>
      <c r="H17" s="10" t="s">
        <v>14</v>
      </c>
      <c r="I17" s="10">
        <v>9</v>
      </c>
      <c r="J17" s="12">
        <f>ROUND(IF(D17 &gt; F17, (IF(AND(I17 = F17, I17 = (D17 - E17)), 125 %,IF(AND(I17&lt;=(D17+E17),I17&gt;=(D17-E17)),100%,IF(I17&gt;(D17+E17),(D17+E17)/I17,IF((I17&lt;(D17-E17)),100%+ABS(I17-D17)*25%/ABS(F17-D17)))))),IF(AND(I17=F17,I17=(D17+E17)),125%,IF(AND(I17&lt;=(D17+E17),I17&gt;=(D17-E17)),100%,IF(AND(I17=F17,I17=(D17+E17)),125%,IF(I17&lt;(D17-E17),I17/(D17-E17),IF(I17&gt;(D17+E17),100%+(I17-D17)*25%/(F17-D17))))))),4)</f>
        <v>1.625</v>
      </c>
      <c r="K17" s="10" t="str">
        <f>IF(J17 &gt;1,"Superou",IF(J17 =1,"Atingiu","Não atingiu"))</f>
        <v>Superou</v>
      </c>
      <c r="L17" s="12">
        <f>J17-100%</f>
        <v>0.625</v>
      </c>
    </row>
    <row r="18" spans="2:12" ht="114.75" customHeight="1" thickTop="1" thickBot="1" x14ac:dyDescent="0.3">
      <c r="B18" s="8" t="s">
        <v>34</v>
      </c>
      <c r="C18" s="9" t="s">
        <v>35</v>
      </c>
      <c r="D18" s="10">
        <v>95</v>
      </c>
      <c r="E18" s="10">
        <v>1</v>
      </c>
      <c r="F18" s="10">
        <v>100</v>
      </c>
      <c r="G18" s="11">
        <v>0.5</v>
      </c>
      <c r="H18" s="10" t="s">
        <v>14</v>
      </c>
      <c r="I18" s="10">
        <v>100</v>
      </c>
      <c r="J18" s="12">
        <f>ROUND(IF(D18 &gt; F18, (IF(AND(I18 = F18, I18 = (D18 - E18)), 125 %,IF(AND(I18&lt;=(D18+E18),I18&gt;=(D18-E18)),100%,IF(I18&gt;(D18+E18),(D18+E18)/I18,IF((I18&lt;(D18-E18)),100%+ABS(I18-D18)*25%/ABS(F18-D18)))))),IF(AND(I18=F18,I18=(D18+E18)),125%,IF(AND(I18&lt;=(D18+E18),I18&gt;=(D18-E18)),100%,IF(AND(I18=F18,I18=(D18+E18)),125%,IF(I18&lt;(D18-E18),I18/(D18-E18),IF(I18&gt;(D18+E18),100%+(I18-D18)*25%/(F18-D18))))))),4)</f>
        <v>1.25</v>
      </c>
      <c r="K18" s="10" t="str">
        <f>IF(J18 &gt;1,"Superou",IF(J18 =1,"Atingiu","Não atingiu"))</f>
        <v>Superou</v>
      </c>
      <c r="L18" s="12">
        <f>J18-100%</f>
        <v>0.25</v>
      </c>
    </row>
    <row r="19" spans="2:12" ht="15.75" thickTop="1" x14ac:dyDescent="0.25">
      <c r="B19" s="13" t="s">
        <v>21</v>
      </c>
      <c r="C19" s="13"/>
      <c r="D19" s="13"/>
      <c r="E19" s="13"/>
      <c r="F19" s="13"/>
      <c r="G19" s="13"/>
      <c r="H19" s="13"/>
      <c r="I19" s="13"/>
      <c r="J19" s="13"/>
      <c r="K19" s="13"/>
      <c r="L19" s="14">
        <f>G17*J17+G18*J18</f>
        <v>1.4375</v>
      </c>
    </row>
    <row r="20" spans="2:12" ht="50.25" customHeight="1" thickBot="1" x14ac:dyDescent="0.3">
      <c r="B20" s="1" t="s">
        <v>36</v>
      </c>
      <c r="C20" s="1"/>
      <c r="D20" s="1"/>
      <c r="E20" s="1"/>
      <c r="F20" s="1"/>
      <c r="G20" s="1"/>
      <c r="H20" s="1"/>
      <c r="I20" s="1"/>
      <c r="J20" s="2"/>
      <c r="K20" s="3" t="s">
        <v>1</v>
      </c>
      <c r="L20" s="4">
        <v>7.3000001907348603E-3</v>
      </c>
    </row>
    <row r="21" spans="2:12" ht="31.5" thickTop="1" thickBot="1" x14ac:dyDescent="0.3">
      <c r="B21" s="6" t="s">
        <v>2</v>
      </c>
      <c r="C21" s="6"/>
      <c r="D21" s="7" t="s">
        <v>3</v>
      </c>
      <c r="E21" s="7" t="s">
        <v>4</v>
      </c>
      <c r="F21" s="7" t="s">
        <v>5</v>
      </c>
      <c r="G21" s="7" t="s">
        <v>6</v>
      </c>
      <c r="H21" s="7" t="s">
        <v>7</v>
      </c>
      <c r="I21" s="7" t="s">
        <v>8</v>
      </c>
      <c r="J21" s="7" t="s">
        <v>9</v>
      </c>
      <c r="K21" s="7" t="s">
        <v>10</v>
      </c>
      <c r="L21" s="7" t="s">
        <v>11</v>
      </c>
    </row>
    <row r="22" spans="2:12" ht="45" customHeight="1" thickTop="1" thickBot="1" x14ac:dyDescent="0.3">
      <c r="B22" s="8" t="s">
        <v>37</v>
      </c>
      <c r="C22" s="9" t="s">
        <v>38</v>
      </c>
      <c r="D22" s="10">
        <v>2</v>
      </c>
      <c r="E22" s="10">
        <v>1</v>
      </c>
      <c r="F22" s="10">
        <v>4</v>
      </c>
      <c r="G22" s="11">
        <v>1</v>
      </c>
      <c r="H22" s="10" t="s">
        <v>39</v>
      </c>
      <c r="I22" s="10">
        <v>4</v>
      </c>
      <c r="J22" s="12">
        <f>ROUND(IF(D22 &gt; F22, (IF(AND(I22 = F22, I22 = (D22 - E22)), 125 %,IF(AND(I22&lt;=(D22+E22),I22&gt;=(D22-E22)),100%,IF(I22&gt;(D22+E22),(D22+E22)/I22,IF((I22&lt;(D22-E22)),100%+ABS(I22-D22)*25%/ABS(F22-D22)))))),IF(AND(I22=F22,I22=(D22+E22)),125%,IF(AND(I22&lt;=(D22+E22),I22&gt;=(D22-E22)),100%,IF(AND(I22=F22,I22=(D22+E22)),125%,IF(I22&lt;(D22-E22),I22/(D22-E22),IF(I22&gt;(D22+E22),100%+(I22-D22)*25%/(F22-D22))))))),4)</f>
        <v>1.25</v>
      </c>
      <c r="K22" s="10" t="str">
        <f>IF(J22 &gt;1,"Superou",IF(J22 =1,"Atingiu","Não atingiu"))</f>
        <v>Superou</v>
      </c>
      <c r="L22" s="12">
        <f>J22-100%</f>
        <v>0.25</v>
      </c>
    </row>
    <row r="23" spans="2:12" ht="15.75" thickTop="1" x14ac:dyDescent="0.25">
      <c r="B23" s="13" t="s">
        <v>21</v>
      </c>
      <c r="C23" s="13"/>
      <c r="D23" s="13"/>
      <c r="E23" s="13"/>
      <c r="F23" s="13"/>
      <c r="G23" s="13"/>
      <c r="H23" s="13"/>
      <c r="I23" s="13"/>
      <c r="J23" s="13"/>
      <c r="K23" s="13"/>
      <c r="L23" s="14">
        <f>G22*J22</f>
        <v>1.25</v>
      </c>
    </row>
    <row r="24" spans="2:12" ht="38.25" customHeight="1" thickBot="1" x14ac:dyDescent="0.3">
      <c r="B24" s="1" t="s">
        <v>40</v>
      </c>
      <c r="C24" s="1"/>
      <c r="D24" s="1"/>
      <c r="E24" s="1"/>
      <c r="F24" s="1"/>
      <c r="G24" s="1"/>
      <c r="H24" s="1"/>
      <c r="I24" s="1"/>
      <c r="J24" s="2"/>
      <c r="K24" s="3" t="s">
        <v>1</v>
      </c>
      <c r="L24" s="4">
        <v>7.3000001907348603E-3</v>
      </c>
    </row>
    <row r="25" spans="2:12" ht="31.5" thickTop="1" thickBot="1" x14ac:dyDescent="0.3">
      <c r="B25" s="6" t="s">
        <v>2</v>
      </c>
      <c r="C25" s="6"/>
      <c r="D25" s="7" t="s">
        <v>3</v>
      </c>
      <c r="E25" s="7" t="s">
        <v>4</v>
      </c>
      <c r="F25" s="7" t="s">
        <v>5</v>
      </c>
      <c r="G25" s="7" t="s">
        <v>6</v>
      </c>
      <c r="H25" s="7" t="s">
        <v>7</v>
      </c>
      <c r="I25" s="7" t="s">
        <v>8</v>
      </c>
      <c r="J25" s="7" t="s">
        <v>9</v>
      </c>
      <c r="K25" s="7" t="s">
        <v>10</v>
      </c>
      <c r="L25" s="7" t="s">
        <v>11</v>
      </c>
    </row>
    <row r="26" spans="2:12" ht="61.5" customHeight="1" thickTop="1" thickBot="1" x14ac:dyDescent="0.3">
      <c r="B26" s="8" t="s">
        <v>41</v>
      </c>
      <c r="C26" s="9" t="s">
        <v>42</v>
      </c>
      <c r="D26" s="10">
        <v>350</v>
      </c>
      <c r="E26" s="10">
        <v>10</v>
      </c>
      <c r="F26" s="10">
        <v>330</v>
      </c>
      <c r="G26" s="11">
        <v>1</v>
      </c>
      <c r="H26" s="10" t="s">
        <v>39</v>
      </c>
      <c r="I26" s="10" t="s">
        <v>43</v>
      </c>
      <c r="J26" s="10"/>
      <c r="K26" s="10"/>
      <c r="L26" s="12"/>
    </row>
    <row r="27" spans="2:12" ht="15.75" thickTop="1" x14ac:dyDescent="0.25">
      <c r="B27" s="13" t="s">
        <v>21</v>
      </c>
      <c r="C27" s="13"/>
      <c r="D27" s="13"/>
      <c r="E27" s="13"/>
      <c r="F27" s="13"/>
      <c r="G27" s="13"/>
      <c r="H27" s="13"/>
      <c r="I27" s="13"/>
      <c r="J27" s="13"/>
      <c r="K27" s="13"/>
      <c r="L27" s="14">
        <f>G26*J26</f>
        <v>0</v>
      </c>
    </row>
    <row r="28" spans="2:12" ht="65.25" customHeight="1" thickBot="1" x14ac:dyDescent="0.3">
      <c r="B28" s="1" t="s">
        <v>44</v>
      </c>
      <c r="C28" s="1"/>
      <c r="D28" s="1"/>
      <c r="E28" s="1"/>
      <c r="F28" s="1"/>
      <c r="G28" s="1"/>
      <c r="H28" s="1"/>
      <c r="I28" s="1"/>
      <c r="J28" s="2"/>
      <c r="K28" s="3" t="s">
        <v>1</v>
      </c>
      <c r="L28" s="4">
        <v>7.3000001907348603E-3</v>
      </c>
    </row>
    <row r="29" spans="2:12" ht="31.5" thickTop="1" thickBot="1" x14ac:dyDescent="0.3">
      <c r="B29" s="6" t="s">
        <v>2</v>
      </c>
      <c r="C29" s="6"/>
      <c r="D29" s="7" t="s">
        <v>3</v>
      </c>
      <c r="E29" s="7" t="s">
        <v>4</v>
      </c>
      <c r="F29" s="7" t="s">
        <v>5</v>
      </c>
      <c r="G29" s="7" t="s">
        <v>6</v>
      </c>
      <c r="H29" s="7" t="s">
        <v>7</v>
      </c>
      <c r="I29" s="7" t="s">
        <v>8</v>
      </c>
      <c r="J29" s="7" t="s">
        <v>9</v>
      </c>
      <c r="K29" s="7" t="s">
        <v>10</v>
      </c>
      <c r="L29" s="7" t="s">
        <v>11</v>
      </c>
    </row>
    <row r="30" spans="2:12" ht="74.25" customHeight="1" thickTop="1" thickBot="1" x14ac:dyDescent="0.3">
      <c r="B30" s="8" t="s">
        <v>45</v>
      </c>
      <c r="C30" s="9" t="s">
        <v>46</v>
      </c>
      <c r="D30" s="10">
        <v>85</v>
      </c>
      <c r="E30" s="10">
        <v>5</v>
      </c>
      <c r="F30" s="10">
        <v>90</v>
      </c>
      <c r="G30" s="11">
        <v>1</v>
      </c>
      <c r="H30" s="10" t="s">
        <v>39</v>
      </c>
      <c r="I30" s="10">
        <v>100</v>
      </c>
      <c r="J30" s="12">
        <f>ROUND(IF(D30 &gt; F30, (IF(AND(I30 = F30, I30 = (D30 - E30)), 125 %,IF(AND(I30&lt;=(D30+E30),I30&gt;=(D30-E30)),100%,IF(I30&gt;(D30+E30),(D30+E30)/I30,IF((I30&lt;(D30-E30)),100%+ABS(I30-D30)*25%/ABS(F30-D30)))))),IF(AND(I30=F30,I30=(D30+E30)),125%,IF(AND(I30&lt;=(D30+E30),I30&gt;=(D30-E30)),100%,IF(AND(I30=F30,I30=(D30+E30)),125%,IF(I30&lt;(D30-E30),I30/(D30-E30),IF(I30&gt;(D30+E30),100%+(I30-D30)*25%/(F30-D30))))))),4)</f>
        <v>1.75</v>
      </c>
      <c r="K30" s="10" t="str">
        <f>IF(J30 &gt;1,"Superou",IF(J30 =1,"Atingiu","Não atingiu"))</f>
        <v>Superou</v>
      </c>
      <c r="L30" s="12">
        <f>J30-100%</f>
        <v>0.75</v>
      </c>
    </row>
    <row r="31" spans="2:12" ht="15.75" thickTop="1" x14ac:dyDescent="0.25">
      <c r="B31" s="13" t="s">
        <v>21</v>
      </c>
      <c r="C31" s="13"/>
      <c r="D31" s="13"/>
      <c r="E31" s="13"/>
      <c r="F31" s="13"/>
      <c r="G31" s="13"/>
      <c r="H31" s="13"/>
      <c r="I31" s="13"/>
      <c r="J31" s="13"/>
      <c r="K31" s="13"/>
      <c r="L31" s="14">
        <f>G30*J30</f>
        <v>1.75</v>
      </c>
    </row>
    <row r="32" spans="2:12" ht="61.5" customHeight="1" thickBot="1" x14ac:dyDescent="0.3">
      <c r="B32" s="1" t="s">
        <v>47</v>
      </c>
      <c r="C32" s="1"/>
      <c r="D32" s="1"/>
      <c r="E32" s="1"/>
      <c r="F32" s="1"/>
      <c r="G32" s="1"/>
      <c r="H32" s="1"/>
      <c r="I32" s="1"/>
      <c r="J32" s="2"/>
      <c r="K32" s="3" t="s">
        <v>1</v>
      </c>
      <c r="L32" s="4">
        <v>7.3000001907348603E-3</v>
      </c>
    </row>
    <row r="33" spans="2:12" ht="31.5" thickTop="1" thickBot="1" x14ac:dyDescent="0.3">
      <c r="B33" s="6" t="s">
        <v>2</v>
      </c>
      <c r="C33" s="6"/>
      <c r="D33" s="7" t="s">
        <v>3</v>
      </c>
      <c r="E33" s="7" t="s">
        <v>4</v>
      </c>
      <c r="F33" s="7" t="s">
        <v>5</v>
      </c>
      <c r="G33" s="7" t="s">
        <v>6</v>
      </c>
      <c r="H33" s="7" t="s">
        <v>7</v>
      </c>
      <c r="I33" s="7" t="s">
        <v>8</v>
      </c>
      <c r="J33" s="7" t="s">
        <v>9</v>
      </c>
      <c r="K33" s="7" t="s">
        <v>10</v>
      </c>
      <c r="L33" s="7" t="s">
        <v>11</v>
      </c>
    </row>
    <row r="34" spans="2:12" ht="60.75" customHeight="1" thickTop="1" thickBot="1" x14ac:dyDescent="0.3">
      <c r="B34" s="8" t="s">
        <v>48</v>
      </c>
      <c r="C34" s="9" t="s">
        <v>49</v>
      </c>
      <c r="D34" s="10">
        <v>95</v>
      </c>
      <c r="E34" s="10">
        <v>1</v>
      </c>
      <c r="F34" s="10">
        <v>97</v>
      </c>
      <c r="G34" s="11">
        <v>1</v>
      </c>
      <c r="H34" s="10" t="s">
        <v>39</v>
      </c>
      <c r="I34" s="10">
        <v>83.33</v>
      </c>
      <c r="J34" s="12">
        <f>ROUND(IF(D34 &gt; F34, (IF(AND(I34 = F34, I34 = (D34 - E34)), 125 %,IF(AND(I34&lt;=(D34+E34),I34&gt;=(D34-E34)),100%,IF(I34&gt;(D34+E34),(D34+E34)/I34,IF((I34&lt;(D34-E34)),100%+ABS(I34-D34)*25%/ABS(F34-D34)))))),IF(AND(I34=F34,I34=(D34+E34)),125%,IF(AND(I34&lt;=(D34+E34),I34&gt;=(D34-E34)),100%,IF(AND(I34=F34,I34=(D34+E34)),125%,IF(I34&lt;(D34-E34),I34/(D34-E34),IF(I34&gt;(D34+E34),100%+(I34-D34)*25%/(F34-D34))))))),4)</f>
        <v>0.88649999999999995</v>
      </c>
      <c r="K34" s="10" t="str">
        <f>IF(J34 &gt;1,"Superou",IF(J34 =1,"Atingiu","Não atingiu"))</f>
        <v>Não atingiu</v>
      </c>
      <c r="L34" s="12">
        <f>J34-100%</f>
        <v>-0.11350000000000005</v>
      </c>
    </row>
    <row r="35" spans="2:12" ht="15.75" thickTop="1" x14ac:dyDescent="0.25">
      <c r="B35" s="13" t="s">
        <v>21</v>
      </c>
      <c r="C35" s="13"/>
      <c r="D35" s="13"/>
      <c r="E35" s="13"/>
      <c r="F35" s="13"/>
      <c r="G35" s="13"/>
      <c r="H35" s="13"/>
      <c r="I35" s="13"/>
      <c r="J35" s="13"/>
      <c r="K35" s="13"/>
      <c r="L35" s="14">
        <f>G34*J34</f>
        <v>0.88649999999999995</v>
      </c>
    </row>
    <row r="36" spans="2:12" ht="60" customHeight="1" thickBot="1" x14ac:dyDescent="0.3">
      <c r="B36" s="1" t="s">
        <v>50</v>
      </c>
      <c r="C36" s="1"/>
      <c r="D36" s="1"/>
      <c r="E36" s="1"/>
      <c r="F36" s="1"/>
      <c r="G36" s="1"/>
      <c r="H36" s="1"/>
      <c r="I36" s="1"/>
      <c r="J36" s="2"/>
      <c r="K36" s="3" t="s">
        <v>1</v>
      </c>
      <c r="L36" s="4">
        <v>7.3000001907348603E-3</v>
      </c>
    </row>
    <row r="37" spans="2:12" ht="31.5" thickTop="1" thickBot="1" x14ac:dyDescent="0.3">
      <c r="B37" s="6" t="s">
        <v>2</v>
      </c>
      <c r="C37" s="6"/>
      <c r="D37" s="7" t="s">
        <v>3</v>
      </c>
      <c r="E37" s="7" t="s">
        <v>4</v>
      </c>
      <c r="F37" s="7" t="s">
        <v>5</v>
      </c>
      <c r="G37" s="7" t="s">
        <v>6</v>
      </c>
      <c r="H37" s="7" t="s">
        <v>7</v>
      </c>
      <c r="I37" s="7" t="s">
        <v>8</v>
      </c>
      <c r="J37" s="7" t="s">
        <v>9</v>
      </c>
      <c r="K37" s="7" t="s">
        <v>10</v>
      </c>
      <c r="L37" s="7" t="s">
        <v>11</v>
      </c>
    </row>
    <row r="38" spans="2:12" ht="81" customHeight="1" thickTop="1" thickBot="1" x14ac:dyDescent="0.3">
      <c r="B38" s="8" t="s">
        <v>51</v>
      </c>
      <c r="C38" s="9" t="s">
        <v>52</v>
      </c>
      <c r="D38" s="10">
        <v>100</v>
      </c>
      <c r="E38" s="10">
        <v>0</v>
      </c>
      <c r="F38" s="10">
        <v>100</v>
      </c>
      <c r="G38" s="11">
        <v>0.5</v>
      </c>
      <c r="H38" s="10" t="s">
        <v>53</v>
      </c>
      <c r="I38" s="10">
        <v>100</v>
      </c>
      <c r="J38" s="12">
        <f>ROUND(IF(D38 &gt; F38, (IF(AND(I38 = F38, I38 = (D38 - E38)), 125 %,IF(AND(I38&lt;=(D38+E38),I38&gt;=(D38-E38)),100%,IF(I38&gt;(D38+E38),(D38+E38)/I38,IF((I38&lt;(D38-E38)),100%+ABS(I38-D38)*25%/ABS(F38-D38)))))),IF(AND(I38=F38,I38=(D38+E38)),125%,IF(AND(I38&lt;=(D38+E38),I38&gt;=(D38-E38)),100%,IF(AND(I38=F38,I38=(D38+E38)),125%,IF(I38&lt;(D38-E38),I38/(D38-E38),IF(I38&gt;(D38+E38),100%+(I38-D38)*25%/(F38-D38))))))),4)</f>
        <v>1.25</v>
      </c>
      <c r="K38" s="10" t="str">
        <f>IF(J38 &gt;1,"Superou",IF(J38 =1,"Atingiu","Não atingiu"))</f>
        <v>Superou</v>
      </c>
      <c r="L38" s="12">
        <f>J38-100%</f>
        <v>0.25</v>
      </c>
    </row>
    <row r="39" spans="2:12" ht="95.25" customHeight="1" thickTop="1" thickBot="1" x14ac:dyDescent="0.3">
      <c r="B39" s="8" t="s">
        <v>54</v>
      </c>
      <c r="C39" s="9" t="s">
        <v>55</v>
      </c>
      <c r="D39" s="10">
        <v>90</v>
      </c>
      <c r="E39" s="10">
        <v>5</v>
      </c>
      <c r="F39" s="10">
        <v>96</v>
      </c>
      <c r="G39" s="11">
        <v>0.5</v>
      </c>
      <c r="H39" s="10" t="s">
        <v>53</v>
      </c>
      <c r="I39" s="10">
        <v>61.54</v>
      </c>
      <c r="J39" s="12">
        <f>ROUND(IF(D39 &gt; F39, (IF(AND(I39 = F39, I39 = (D39 - E39)), 125 %,IF(AND(I39&lt;=(D39+E39),I39&gt;=(D39-E39)),100%,IF(I39&gt;(D39+E39),(D39+E39)/I39,IF((I39&lt;(D39-E39)),100%+ABS(I39-D39)*25%/ABS(F39-D39)))))),IF(AND(I39=F39,I39=(D39+E39)),125%,IF(AND(I39&lt;=(D39+E39),I39&gt;=(D39-E39)),100%,IF(AND(I39=F39,I39=(D39+E39)),125%,IF(I39&lt;(D39-E39),I39/(D39-E39),IF(I39&gt;(D39+E39),100%+(I39-D39)*25%/(F39-D39))))))),4)</f>
        <v>0.72399999999999998</v>
      </c>
      <c r="K39" s="10" t="str">
        <f>IF(J39 &gt;1,"Superou",IF(J39 =1,"Atingiu","Não atingiu"))</f>
        <v>Não atingiu</v>
      </c>
      <c r="L39" s="12">
        <f>J39-100%</f>
        <v>-0.27600000000000002</v>
      </c>
    </row>
    <row r="40" spans="2:12" ht="15.75" thickTop="1" x14ac:dyDescent="0.25">
      <c r="B40" s="13" t="s">
        <v>21</v>
      </c>
      <c r="C40" s="13"/>
      <c r="D40" s="13"/>
      <c r="E40" s="13"/>
      <c r="F40" s="13"/>
      <c r="G40" s="13"/>
      <c r="H40" s="13"/>
      <c r="I40" s="13"/>
      <c r="J40" s="13"/>
      <c r="K40" s="13"/>
      <c r="L40" s="14">
        <f>G38*J38+G39*J39</f>
        <v>0.98699999999999999</v>
      </c>
    </row>
    <row r="41" spans="2:12" ht="49.5" customHeight="1" thickBot="1" x14ac:dyDescent="0.3">
      <c r="B41" s="1" t="s">
        <v>56</v>
      </c>
      <c r="C41" s="1"/>
      <c r="D41" s="1"/>
      <c r="E41" s="1"/>
      <c r="F41" s="1"/>
      <c r="G41" s="1"/>
      <c r="H41" s="1"/>
      <c r="I41" s="1"/>
      <c r="J41" s="2"/>
      <c r="K41" s="3" t="s">
        <v>1</v>
      </c>
      <c r="L41" s="4">
        <v>7.3000001907348603E-3</v>
      </c>
    </row>
    <row r="42" spans="2:12" ht="31.5" thickTop="1" thickBot="1" x14ac:dyDescent="0.3">
      <c r="B42" s="6" t="s">
        <v>2</v>
      </c>
      <c r="C42" s="6"/>
      <c r="D42" s="7" t="s">
        <v>3</v>
      </c>
      <c r="E42" s="7" t="s">
        <v>4</v>
      </c>
      <c r="F42" s="7" t="s">
        <v>5</v>
      </c>
      <c r="G42" s="7" t="s">
        <v>6</v>
      </c>
      <c r="H42" s="7" t="s">
        <v>7</v>
      </c>
      <c r="I42" s="7" t="s">
        <v>8</v>
      </c>
      <c r="J42" s="7" t="s">
        <v>9</v>
      </c>
      <c r="K42" s="7" t="s">
        <v>10</v>
      </c>
      <c r="L42" s="7" t="s">
        <v>11</v>
      </c>
    </row>
    <row r="43" spans="2:12" ht="76.5" customHeight="1" thickTop="1" thickBot="1" x14ac:dyDescent="0.3">
      <c r="B43" s="8" t="s">
        <v>57</v>
      </c>
      <c r="C43" s="9" t="s">
        <v>58</v>
      </c>
      <c r="D43" s="10">
        <v>20</v>
      </c>
      <c r="E43" s="10">
        <v>5</v>
      </c>
      <c r="F43" s="10">
        <v>35</v>
      </c>
      <c r="G43" s="11">
        <v>1</v>
      </c>
      <c r="H43" s="10" t="s">
        <v>53</v>
      </c>
      <c r="I43" s="10">
        <v>41</v>
      </c>
      <c r="J43" s="12">
        <f>ROUND(IF(D43 &gt; F43, (IF(AND(I43 = F43, I43 = (D43 - E43)), 125 %,IF(AND(I43&lt;=(D43+E43),I43&gt;=(D43-E43)),100%,IF(I43&gt;(D43+E43),(D43+E43)/I43,IF((I43&lt;(D43-E43)),100%+ABS(I43-D43)*25%/ABS(F43-D43)))))),IF(AND(I43=F43,I43=(D43+E43)),125%,IF(AND(I43&lt;=(D43+E43),I43&gt;=(D43-E43)),100%,IF(AND(I43=F43,I43=(D43+E43)),125%,IF(I43&lt;(D43-E43),I43/(D43-E43),IF(I43&gt;(D43+E43),100%+(I43-D43)*25%/(F43-D43))))))),4)</f>
        <v>1.35</v>
      </c>
      <c r="K43" s="10" t="str">
        <f>IF(J43 &gt;1,"Superou",IF(J43 =1,"Atingiu","Não atingiu"))</f>
        <v>Superou</v>
      </c>
      <c r="L43" s="12">
        <f>J43-100%</f>
        <v>0.35000000000000009</v>
      </c>
    </row>
    <row r="44" spans="2:12" ht="15.75" thickTop="1" x14ac:dyDescent="0.25">
      <c r="B44" s="13" t="s">
        <v>21</v>
      </c>
      <c r="C44" s="13"/>
      <c r="D44" s="13"/>
      <c r="E44" s="13"/>
      <c r="F44" s="13"/>
      <c r="G44" s="13"/>
      <c r="H44" s="13"/>
      <c r="I44" s="13"/>
      <c r="J44" s="13"/>
      <c r="K44" s="13"/>
      <c r="L44" s="14">
        <f>G43*J43</f>
        <v>1.35</v>
      </c>
    </row>
    <row r="45" spans="2:12" ht="52.5" customHeight="1" thickBot="1" x14ac:dyDescent="0.3">
      <c r="B45" s="1" t="s">
        <v>59</v>
      </c>
      <c r="C45" s="1"/>
      <c r="D45" s="1"/>
      <c r="E45" s="1"/>
      <c r="F45" s="1"/>
      <c r="G45" s="1"/>
      <c r="H45" s="1"/>
      <c r="I45" s="1"/>
      <c r="J45" s="2"/>
      <c r="K45" s="3" t="s">
        <v>1</v>
      </c>
      <c r="L45" s="4">
        <v>7.3000001907348603E-3</v>
      </c>
    </row>
    <row r="46" spans="2:12" ht="31.5" thickTop="1" thickBot="1" x14ac:dyDescent="0.3">
      <c r="B46" s="6" t="s">
        <v>2</v>
      </c>
      <c r="C46" s="6"/>
      <c r="D46" s="7" t="s">
        <v>3</v>
      </c>
      <c r="E46" s="7" t="s">
        <v>4</v>
      </c>
      <c r="F46" s="7" t="s">
        <v>5</v>
      </c>
      <c r="G46" s="7" t="s">
        <v>6</v>
      </c>
      <c r="H46" s="7" t="s">
        <v>7</v>
      </c>
      <c r="I46" s="7" t="s">
        <v>8</v>
      </c>
      <c r="J46" s="7" t="s">
        <v>9</v>
      </c>
      <c r="K46" s="7" t="s">
        <v>10</v>
      </c>
      <c r="L46" s="7" t="s">
        <v>11</v>
      </c>
    </row>
    <row r="47" spans="2:12" ht="91.5" customHeight="1" thickTop="1" thickBot="1" x14ac:dyDescent="0.3">
      <c r="B47" s="8" t="s">
        <v>60</v>
      </c>
      <c r="C47" s="9" t="s">
        <v>61</v>
      </c>
      <c r="D47" s="10">
        <v>70</v>
      </c>
      <c r="E47" s="10">
        <v>5</v>
      </c>
      <c r="F47" s="10">
        <v>80</v>
      </c>
      <c r="G47" s="11">
        <v>1</v>
      </c>
      <c r="H47" s="10" t="s">
        <v>53</v>
      </c>
      <c r="I47" s="10">
        <v>51.94</v>
      </c>
      <c r="J47" s="12">
        <f>ROUND(IF(D47 &gt; F47, (IF(AND(I47 = F47, I47 = (D47 - E47)), 125 %,IF(AND(I47&lt;=(D47+E47),I47&gt;=(D47-E47)),100%,IF(I47&gt;(D47+E47),(D47+E47)/I47,IF((I47&lt;(D47-E47)),100%+ABS(I47-D47)*25%/ABS(F47-D47)))))),IF(AND(I47=F47,I47=(D47+E47)),125%,IF(AND(I47&lt;=(D47+E47),I47&gt;=(D47-E47)),100%,IF(AND(I47=F47,I47=(D47+E47)),125%,IF(I47&lt;(D47-E47),I47/(D47-E47),IF(I47&gt;(D47+E47),100%+(I47-D47)*25%/(F47-D47))))))),4)</f>
        <v>0.79910000000000003</v>
      </c>
      <c r="K47" s="10" t="str">
        <f>IF(J47 &gt;1,"Superou",IF(J47 =1,"Atingiu","Não atingiu"))</f>
        <v>Não atingiu</v>
      </c>
      <c r="L47" s="12">
        <f>J47-100%</f>
        <v>-0.20089999999999997</v>
      </c>
    </row>
    <row r="48" spans="2:12" ht="15.75" thickTop="1" x14ac:dyDescent="0.25">
      <c r="B48" s="13" t="s">
        <v>21</v>
      </c>
      <c r="C48" s="13"/>
      <c r="D48" s="13"/>
      <c r="E48" s="13"/>
      <c r="F48" s="13"/>
      <c r="G48" s="13"/>
      <c r="H48" s="13"/>
      <c r="I48" s="13"/>
      <c r="J48" s="13"/>
      <c r="K48" s="13"/>
      <c r="L48" s="14">
        <f>G47*J47</f>
        <v>0.79910000000000003</v>
      </c>
    </row>
    <row r="49" spans="2:12" ht="24.75" customHeight="1" thickBot="1" x14ac:dyDescent="0.3">
      <c r="B49" s="1" t="s">
        <v>62</v>
      </c>
      <c r="C49" s="1"/>
      <c r="D49" s="1"/>
      <c r="E49" s="1"/>
      <c r="F49" s="1"/>
      <c r="G49" s="1"/>
      <c r="H49" s="1"/>
      <c r="I49" s="1"/>
      <c r="J49" s="2"/>
      <c r="K49" s="3" t="s">
        <v>1</v>
      </c>
      <c r="L49" s="4">
        <v>7.3000001907348603E-3</v>
      </c>
    </row>
    <row r="50" spans="2:12" ht="31.5" thickTop="1" thickBot="1" x14ac:dyDescent="0.3">
      <c r="B50" s="6" t="s">
        <v>2</v>
      </c>
      <c r="C50" s="6"/>
      <c r="D50" s="7" t="s">
        <v>3</v>
      </c>
      <c r="E50" s="7" t="s">
        <v>4</v>
      </c>
      <c r="F50" s="7" t="s">
        <v>5</v>
      </c>
      <c r="G50" s="7" t="s">
        <v>6</v>
      </c>
      <c r="H50" s="7" t="s">
        <v>7</v>
      </c>
      <c r="I50" s="7" t="s">
        <v>8</v>
      </c>
      <c r="J50" s="7" t="s">
        <v>9</v>
      </c>
      <c r="K50" s="7" t="s">
        <v>10</v>
      </c>
      <c r="L50" s="7" t="s">
        <v>11</v>
      </c>
    </row>
    <row r="51" spans="2:12" ht="100.5" customHeight="1" thickTop="1" thickBot="1" x14ac:dyDescent="0.3">
      <c r="B51" s="8" t="s">
        <v>63</v>
      </c>
      <c r="C51" s="9" t="s">
        <v>64</v>
      </c>
      <c r="D51" s="10">
        <v>122</v>
      </c>
      <c r="E51" s="10">
        <v>10</v>
      </c>
      <c r="F51" s="10">
        <v>100</v>
      </c>
      <c r="G51" s="11">
        <v>1</v>
      </c>
      <c r="H51" s="10" t="s">
        <v>53</v>
      </c>
      <c r="I51" s="10" t="s">
        <v>43</v>
      </c>
      <c r="J51" s="10"/>
      <c r="K51" s="10"/>
      <c r="L51" s="12"/>
    </row>
    <row r="52" spans="2:12" ht="15.75" thickTop="1" x14ac:dyDescent="0.25">
      <c r="B52" s="13" t="s">
        <v>21</v>
      </c>
      <c r="C52" s="13"/>
      <c r="D52" s="13"/>
      <c r="E52" s="13"/>
      <c r="F52" s="13"/>
      <c r="G52" s="13"/>
      <c r="H52" s="13"/>
      <c r="I52" s="13"/>
      <c r="J52" s="13"/>
      <c r="K52" s="13"/>
      <c r="L52" s="14">
        <f>G51*J51</f>
        <v>0</v>
      </c>
    </row>
    <row r="53" spans="2:12" ht="24.75" customHeight="1" thickBot="1" x14ac:dyDescent="0.3">
      <c r="B53" s="1" t="s">
        <v>65</v>
      </c>
      <c r="C53" s="1"/>
      <c r="D53" s="1"/>
      <c r="E53" s="1"/>
      <c r="F53" s="1"/>
      <c r="G53" s="1"/>
      <c r="H53" s="1"/>
      <c r="I53" s="1"/>
      <c r="J53" s="2"/>
      <c r="K53" s="3" t="s">
        <v>1</v>
      </c>
      <c r="L53" s="4">
        <v>7.3000001907348603E-3</v>
      </c>
    </row>
    <row r="54" spans="2:12" ht="31.5" thickTop="1" thickBot="1" x14ac:dyDescent="0.3">
      <c r="B54" s="6" t="s">
        <v>2</v>
      </c>
      <c r="C54" s="6"/>
      <c r="D54" s="7" t="s">
        <v>3</v>
      </c>
      <c r="E54" s="7" t="s">
        <v>4</v>
      </c>
      <c r="F54" s="7" t="s">
        <v>5</v>
      </c>
      <c r="G54" s="7" t="s">
        <v>6</v>
      </c>
      <c r="H54" s="7" t="s">
        <v>7</v>
      </c>
      <c r="I54" s="7" t="s">
        <v>8</v>
      </c>
      <c r="J54" s="7" t="s">
        <v>9</v>
      </c>
      <c r="K54" s="7" t="s">
        <v>10</v>
      </c>
      <c r="L54" s="7" t="s">
        <v>11</v>
      </c>
    </row>
    <row r="55" spans="2:12" ht="74.25" customHeight="1" thickTop="1" thickBot="1" x14ac:dyDescent="0.3">
      <c r="B55" s="8" t="s">
        <v>66</v>
      </c>
      <c r="C55" s="9" t="s">
        <v>67</v>
      </c>
      <c r="D55" s="10">
        <v>80</v>
      </c>
      <c r="E55" s="10">
        <v>4</v>
      </c>
      <c r="F55" s="10">
        <v>85</v>
      </c>
      <c r="G55" s="11">
        <v>1</v>
      </c>
      <c r="H55" s="10" t="s">
        <v>68</v>
      </c>
      <c r="I55" s="10">
        <v>81.25</v>
      </c>
      <c r="J55" s="12">
        <f>ROUND(IF(D55 &gt; F55, (IF(AND(I55 = F55, I55 = (D55 - E55)), 125 %,IF(AND(I55&lt;=(D55+E55),I55&gt;=(D55-E55)),100%,IF(I55&gt;(D55+E55),(D55+E55)/I55,IF((I55&lt;(D55-E55)),100%+ABS(I55-D55)*25%/ABS(F55-D55)))))),IF(AND(I55=F55,I55=(D55+E55)),125%,IF(AND(I55&lt;=(D55+E55),I55&gt;=(D55-E55)),100%,IF(AND(I55=F55,I55=(D55+E55)),125%,IF(I55&lt;(D55-E55),I55/(D55-E55),IF(I55&gt;(D55+E55),100%+(I55-D55)*25%/(F55-D55))))))),4)</f>
        <v>1</v>
      </c>
      <c r="K55" s="10" t="str">
        <f>IF(J55 &gt;1,"Superou",IF(J55 =1,"Atingiu","Não atingiu"))</f>
        <v>Atingiu</v>
      </c>
      <c r="L55" s="12">
        <f>J55-100%</f>
        <v>0</v>
      </c>
    </row>
    <row r="56" spans="2:12" ht="15.75" thickTop="1" x14ac:dyDescent="0.25">
      <c r="B56" s="13" t="s">
        <v>21</v>
      </c>
      <c r="C56" s="13"/>
      <c r="D56" s="13"/>
      <c r="E56" s="13"/>
      <c r="F56" s="13"/>
      <c r="G56" s="13"/>
      <c r="H56" s="13"/>
      <c r="I56" s="13"/>
      <c r="J56" s="13"/>
      <c r="K56" s="13"/>
      <c r="L56" s="14">
        <f>G55*J55</f>
        <v>1</v>
      </c>
    </row>
    <row r="57" spans="2:12" ht="59.25" customHeight="1" thickBot="1" x14ac:dyDescent="0.3">
      <c r="B57" s="1" t="s">
        <v>69</v>
      </c>
      <c r="C57" s="1"/>
      <c r="D57" s="1"/>
      <c r="E57" s="1"/>
      <c r="F57" s="1"/>
      <c r="G57" s="1"/>
      <c r="H57" s="1"/>
      <c r="I57" s="1"/>
      <c r="J57" s="2"/>
      <c r="K57" s="3" t="s">
        <v>1</v>
      </c>
      <c r="L57" s="4">
        <v>7.3000001907348603E-3</v>
      </c>
    </row>
    <row r="58" spans="2:12" ht="31.5" thickTop="1" thickBot="1" x14ac:dyDescent="0.3">
      <c r="B58" s="6" t="s">
        <v>2</v>
      </c>
      <c r="C58" s="6"/>
      <c r="D58" s="7" t="s">
        <v>3</v>
      </c>
      <c r="E58" s="7" t="s">
        <v>4</v>
      </c>
      <c r="F58" s="7" t="s">
        <v>5</v>
      </c>
      <c r="G58" s="7" t="s">
        <v>6</v>
      </c>
      <c r="H58" s="7" t="s">
        <v>7</v>
      </c>
      <c r="I58" s="7" t="s">
        <v>8</v>
      </c>
      <c r="J58" s="7" t="s">
        <v>9</v>
      </c>
      <c r="K58" s="7" t="s">
        <v>10</v>
      </c>
      <c r="L58" s="7" t="s">
        <v>11</v>
      </c>
    </row>
    <row r="59" spans="2:12" ht="69" customHeight="1" thickTop="1" thickBot="1" x14ac:dyDescent="0.3">
      <c r="B59" s="8" t="s">
        <v>70</v>
      </c>
      <c r="C59" s="9" t="s">
        <v>71</v>
      </c>
      <c r="D59" s="10">
        <v>90</v>
      </c>
      <c r="E59" s="10">
        <v>5</v>
      </c>
      <c r="F59" s="10">
        <v>96</v>
      </c>
      <c r="G59" s="11">
        <v>0.5</v>
      </c>
      <c r="H59" s="10" t="s">
        <v>68</v>
      </c>
      <c r="I59" s="10">
        <v>96.92</v>
      </c>
      <c r="J59" s="12">
        <f>ROUND(IF(D59 &gt; F59, (IF(AND(I59 = F59, I59 = (D59 - E59)), 125 %,IF(AND(I59&lt;=(D59+E59),I59&gt;=(D59-E59)),100%,IF(I59&gt;(D59+E59),(D59+E59)/I59,IF((I59&lt;(D59-E59)),100%+ABS(I59-D59)*25%/ABS(F59-D59)))))),IF(AND(I59=F59,I59=(D59+E59)),125%,IF(AND(I59&lt;=(D59+E59),I59&gt;=(D59-E59)),100%,IF(AND(I59=F59,I59=(D59+E59)),125%,IF(I59&lt;(D59-E59),I59/(D59-E59),IF(I59&gt;(D59+E59),100%+(I59-D59)*25%/(F59-D59))))))),4)</f>
        <v>1.2883</v>
      </c>
      <c r="K59" s="10" t="str">
        <f>IF(J59 &gt;1,"Superou",IF(J59 =1,"Atingiu","Não atingiu"))</f>
        <v>Superou</v>
      </c>
      <c r="L59" s="12">
        <f>J59-100%</f>
        <v>0.2883</v>
      </c>
    </row>
    <row r="60" spans="2:12" ht="57.75" customHeight="1" thickTop="1" thickBot="1" x14ac:dyDescent="0.3">
      <c r="B60" s="8" t="s">
        <v>72</v>
      </c>
      <c r="C60" s="9" t="s">
        <v>73</v>
      </c>
      <c r="D60" s="10">
        <v>75</v>
      </c>
      <c r="E60" s="10">
        <v>4</v>
      </c>
      <c r="F60" s="10">
        <v>80</v>
      </c>
      <c r="G60" s="11">
        <v>0.5</v>
      </c>
      <c r="H60" s="10" t="s">
        <v>68</v>
      </c>
      <c r="I60" s="10">
        <v>51.85</v>
      </c>
      <c r="J60" s="12">
        <f>ROUND(IF(D60 &gt; F60, (IF(AND(I60 = F60, I60 = (D60 - E60)), 125 %,IF(AND(I60&lt;=(D60+E60),I60&gt;=(D60-E60)),100%,IF(I60&gt;(D60+E60),(D60+E60)/I60,IF((I60&lt;(D60-E60)),100%+ABS(I60-D60)*25%/ABS(F60-D60)))))),IF(AND(I60=F60,I60=(D60+E60)),125%,IF(AND(I60&lt;=(D60+E60),I60&gt;=(D60-E60)),100%,IF(AND(I60=F60,I60=(D60+E60)),125%,IF(I60&lt;(D60-E60),I60/(D60-E60),IF(I60&gt;(D60+E60),100%+(I60-D60)*25%/(F60-D60))))))),4)</f>
        <v>0.73029999999999995</v>
      </c>
      <c r="K60" s="10" t="str">
        <f>IF(J60 &gt;1,"Superou",IF(J60 =1,"Atingiu","Não atingiu"))</f>
        <v>Não atingiu</v>
      </c>
      <c r="L60" s="12">
        <f>J60-100%</f>
        <v>-0.26970000000000005</v>
      </c>
    </row>
    <row r="61" spans="2:12" ht="15.75" thickTop="1" x14ac:dyDescent="0.25">
      <c r="B61" s="13" t="s">
        <v>21</v>
      </c>
      <c r="C61" s="13"/>
      <c r="D61" s="13"/>
      <c r="E61" s="13"/>
      <c r="F61" s="13"/>
      <c r="G61" s="13"/>
      <c r="H61" s="13"/>
      <c r="I61" s="13"/>
      <c r="J61" s="13"/>
      <c r="K61" s="13"/>
      <c r="L61" s="14">
        <f>G59*J59+G60*J60</f>
        <v>1.0093000000000001</v>
      </c>
    </row>
    <row r="62" spans="2:12" ht="47.25" customHeight="1" thickBot="1" x14ac:dyDescent="0.3">
      <c r="B62" s="1" t="s">
        <v>74</v>
      </c>
      <c r="C62" s="1"/>
      <c r="D62" s="1"/>
      <c r="E62" s="1"/>
      <c r="F62" s="1"/>
      <c r="G62" s="1"/>
      <c r="H62" s="1"/>
      <c r="I62" s="1"/>
      <c r="J62" s="2"/>
      <c r="K62" s="3" t="s">
        <v>1</v>
      </c>
      <c r="L62" s="4">
        <v>7.3000001907348603E-3</v>
      </c>
    </row>
    <row r="63" spans="2:12" ht="31.5" thickTop="1" thickBot="1" x14ac:dyDescent="0.3">
      <c r="B63" s="6" t="s">
        <v>2</v>
      </c>
      <c r="C63" s="6"/>
      <c r="D63" s="7" t="s">
        <v>3</v>
      </c>
      <c r="E63" s="7" t="s">
        <v>4</v>
      </c>
      <c r="F63" s="7" t="s">
        <v>5</v>
      </c>
      <c r="G63" s="7" t="s">
        <v>6</v>
      </c>
      <c r="H63" s="7" t="s">
        <v>7</v>
      </c>
      <c r="I63" s="7" t="s">
        <v>8</v>
      </c>
      <c r="J63" s="7" t="s">
        <v>9</v>
      </c>
      <c r="K63" s="7" t="s">
        <v>10</v>
      </c>
      <c r="L63" s="7" t="s">
        <v>11</v>
      </c>
    </row>
    <row r="64" spans="2:12" ht="132.75" customHeight="1" thickTop="1" thickBot="1" x14ac:dyDescent="0.3">
      <c r="B64" s="8" t="s">
        <v>75</v>
      </c>
      <c r="C64" s="9" t="s">
        <v>76</v>
      </c>
      <c r="D64" s="10">
        <v>80</v>
      </c>
      <c r="E64" s="10">
        <v>4</v>
      </c>
      <c r="F64" s="10">
        <v>85</v>
      </c>
      <c r="G64" s="11">
        <v>0.5</v>
      </c>
      <c r="H64" s="10" t="s">
        <v>68</v>
      </c>
      <c r="I64" s="10">
        <v>45.95</v>
      </c>
      <c r="J64" s="12">
        <f>ROUND(IF(D64 &gt; F64, (IF(AND(I64 = F64, I64 = (D64 - E64)), 125 %,IF(AND(I64&lt;=(D64+E64),I64&gt;=(D64-E64)),100%,IF(I64&gt;(D64+E64),(D64+E64)/I64,IF((I64&lt;(D64-E64)),100%+ABS(I64-D64)*25%/ABS(F64-D64)))))),IF(AND(I64=F64,I64=(D64+E64)),125%,IF(AND(I64&lt;=(D64+E64),I64&gt;=(D64-E64)),100%,IF(AND(I64=F64,I64=(D64+E64)),125%,IF(I64&lt;(D64-E64),I64/(D64-E64),IF(I64&gt;(D64+E64),100%+(I64-D64)*25%/(F64-D64))))))),4)</f>
        <v>0.60460000000000003</v>
      </c>
      <c r="K64" s="10" t="str">
        <f>IF(J64 &gt;1,"Superou",IF(J64 =1,"Atingiu","Não atingiu"))</f>
        <v>Não atingiu</v>
      </c>
      <c r="L64" s="12">
        <f>J64-100%</f>
        <v>-0.39539999999999997</v>
      </c>
    </row>
    <row r="65" spans="2:12" ht="114" customHeight="1" thickTop="1" thickBot="1" x14ac:dyDescent="0.3">
      <c r="B65" s="8" t="s">
        <v>77</v>
      </c>
      <c r="C65" s="9" t="s">
        <v>78</v>
      </c>
      <c r="D65" s="10">
        <v>80</v>
      </c>
      <c r="E65" s="10">
        <v>4</v>
      </c>
      <c r="F65" s="10">
        <v>85</v>
      </c>
      <c r="G65" s="11">
        <v>0.5</v>
      </c>
      <c r="H65" s="10" t="s">
        <v>68</v>
      </c>
      <c r="I65" s="10">
        <v>42.11</v>
      </c>
      <c r="J65" s="12">
        <f>ROUND(IF(D65 &gt; F65, (IF(AND(I65 = F65, I65 = (D65 - E65)), 125 %,IF(AND(I65&lt;=(D65+E65),I65&gt;=(D65-E65)),100%,IF(I65&gt;(D65+E65),(D65+E65)/I65,IF((I65&lt;(D65-E65)),100%+ABS(I65-D65)*25%/ABS(F65-D65)))))),IF(AND(I65=F65,I65=(D65+E65)),125%,IF(AND(I65&lt;=(D65+E65),I65&gt;=(D65-E65)),100%,IF(AND(I65=F65,I65=(D65+E65)),125%,IF(I65&lt;(D65-E65),I65/(D65-E65),IF(I65&gt;(D65+E65),100%+(I65-D65)*25%/(F65-D65))))))),4)</f>
        <v>0.55410000000000004</v>
      </c>
      <c r="K65" s="10" t="str">
        <f>IF(J65 &gt;1,"Superou",IF(J65 =1,"Atingiu","Não atingiu"))</f>
        <v>Não atingiu</v>
      </c>
      <c r="L65" s="12">
        <f>J65-100%</f>
        <v>-0.44589999999999996</v>
      </c>
    </row>
    <row r="66" spans="2:12" ht="15.75" thickTop="1" x14ac:dyDescent="0.25">
      <c r="B66" s="13" t="s">
        <v>21</v>
      </c>
      <c r="C66" s="13"/>
      <c r="D66" s="13"/>
      <c r="E66" s="13"/>
      <c r="F66" s="13"/>
      <c r="G66" s="13"/>
      <c r="H66" s="13"/>
      <c r="I66" s="13"/>
      <c r="J66" s="13"/>
      <c r="K66" s="13"/>
      <c r="L66" s="14">
        <f>G64*J64+G65*J65</f>
        <v>0.57935000000000003</v>
      </c>
    </row>
    <row r="67" spans="2:12" ht="24.75" customHeight="1" thickBot="1" x14ac:dyDescent="0.3">
      <c r="B67" s="1" t="s">
        <v>79</v>
      </c>
      <c r="C67" s="1"/>
      <c r="D67" s="1"/>
      <c r="E67" s="1"/>
      <c r="F67" s="1"/>
      <c r="G67" s="1"/>
      <c r="H67" s="1"/>
      <c r="I67" s="1"/>
      <c r="J67" s="2"/>
      <c r="K67" s="3" t="s">
        <v>1</v>
      </c>
      <c r="L67" s="4">
        <v>7.3000001907348603E-3</v>
      </c>
    </row>
    <row r="68" spans="2:12" ht="31.5" thickTop="1" thickBot="1" x14ac:dyDescent="0.3">
      <c r="B68" s="6" t="s">
        <v>2</v>
      </c>
      <c r="C68" s="6"/>
      <c r="D68" s="7" t="s">
        <v>3</v>
      </c>
      <c r="E68" s="7" t="s">
        <v>4</v>
      </c>
      <c r="F68" s="7" t="s">
        <v>5</v>
      </c>
      <c r="G68" s="7" t="s">
        <v>6</v>
      </c>
      <c r="H68" s="7" t="s">
        <v>7</v>
      </c>
      <c r="I68" s="7" t="s">
        <v>8</v>
      </c>
      <c r="J68" s="7" t="s">
        <v>9</v>
      </c>
      <c r="K68" s="7" t="s">
        <v>10</v>
      </c>
      <c r="L68" s="7" t="s">
        <v>11</v>
      </c>
    </row>
    <row r="69" spans="2:12" ht="45" customHeight="1" thickTop="1" thickBot="1" x14ac:dyDescent="0.3">
      <c r="B69" s="8" t="s">
        <v>80</v>
      </c>
      <c r="C69" s="9" t="s">
        <v>81</v>
      </c>
      <c r="D69" s="10">
        <v>95</v>
      </c>
      <c r="E69" s="10">
        <v>1</v>
      </c>
      <c r="F69" s="10">
        <v>97</v>
      </c>
      <c r="G69" s="11">
        <v>1</v>
      </c>
      <c r="H69" s="10" t="s">
        <v>82</v>
      </c>
      <c r="I69" s="10">
        <v>100</v>
      </c>
      <c r="J69" s="12">
        <f>ROUND(IF(D69 &gt; F69, (IF(AND(I69 = F69, I69 = (D69 - E69)), 125 %,IF(AND(I69&lt;=(D69+E69),I69&gt;=(D69-E69)),100%,IF(I69&gt;(D69+E69),(D69+E69)/I69,IF((I69&lt;(D69-E69)),100%+ABS(I69-D69)*25%/ABS(F69-D69)))))),IF(AND(I69=F69,I69=(D69+E69)),125%,IF(AND(I69&lt;=(D69+E69),I69&gt;=(D69-E69)),100%,IF(AND(I69=F69,I69=(D69+E69)),125%,IF(I69&lt;(D69-E69),I69/(D69-E69),IF(I69&gt;(D69+E69),100%+(I69-D69)*25%/(F69-D69))))))),4)</f>
        <v>1.625</v>
      </c>
      <c r="K69" s="10" t="str">
        <f>IF(J69 &gt;1,"Superou",IF(J69 =1,"Atingiu","Não atingiu"))</f>
        <v>Superou</v>
      </c>
      <c r="L69" s="12">
        <f>J69-100%</f>
        <v>0.625</v>
      </c>
    </row>
    <row r="70" spans="2:12" ht="15.75" thickTop="1" x14ac:dyDescent="0.25">
      <c r="B70" s="13" t="s">
        <v>21</v>
      </c>
      <c r="C70" s="13"/>
      <c r="D70" s="13"/>
      <c r="E70" s="13"/>
      <c r="F70" s="13"/>
      <c r="G70" s="13"/>
      <c r="H70" s="13"/>
      <c r="I70" s="13"/>
      <c r="J70" s="13"/>
      <c r="K70" s="13"/>
      <c r="L70" s="14">
        <f>G69*J69</f>
        <v>1.625</v>
      </c>
    </row>
    <row r="71" spans="2:12" ht="39.75" customHeight="1" thickBot="1" x14ac:dyDescent="0.3">
      <c r="B71" s="1" t="s">
        <v>83</v>
      </c>
      <c r="C71" s="1"/>
      <c r="D71" s="1"/>
      <c r="E71" s="1"/>
      <c r="F71" s="1"/>
      <c r="G71" s="1"/>
      <c r="H71" s="1"/>
      <c r="I71" s="1"/>
      <c r="J71" s="2"/>
      <c r="K71" s="3" t="s">
        <v>1</v>
      </c>
      <c r="L71" s="4">
        <v>7.3000001907348603E-3</v>
      </c>
    </row>
    <row r="72" spans="2:12" ht="31.5" thickTop="1" thickBot="1" x14ac:dyDescent="0.3">
      <c r="B72" s="6" t="s">
        <v>2</v>
      </c>
      <c r="C72" s="6"/>
      <c r="D72" s="7" t="s">
        <v>3</v>
      </c>
      <c r="E72" s="7" t="s">
        <v>4</v>
      </c>
      <c r="F72" s="7" t="s">
        <v>5</v>
      </c>
      <c r="G72" s="7" t="s">
        <v>6</v>
      </c>
      <c r="H72" s="7" t="s">
        <v>7</v>
      </c>
      <c r="I72" s="7" t="s">
        <v>8</v>
      </c>
      <c r="J72" s="7" t="s">
        <v>9</v>
      </c>
      <c r="K72" s="7" t="s">
        <v>10</v>
      </c>
      <c r="L72" s="7" t="s">
        <v>11</v>
      </c>
    </row>
    <row r="73" spans="2:12" ht="120" customHeight="1" thickTop="1" thickBot="1" x14ac:dyDescent="0.3">
      <c r="B73" s="8" t="s">
        <v>84</v>
      </c>
      <c r="C73" s="9" t="s">
        <v>85</v>
      </c>
      <c r="D73" s="10">
        <v>6</v>
      </c>
      <c r="E73" s="10">
        <v>1</v>
      </c>
      <c r="F73" s="10">
        <v>8</v>
      </c>
      <c r="G73" s="11">
        <v>1</v>
      </c>
      <c r="H73" s="10" t="s">
        <v>82</v>
      </c>
      <c r="I73" s="10">
        <v>4</v>
      </c>
      <c r="J73" s="12">
        <f>ROUND(IF(D73 &gt; F73, (IF(AND(I73 = F73, I73 = (D73 - E73)), 125 %,IF(AND(I73&lt;=(D73+E73),I73&gt;=(D73-E73)),100%,IF(I73&gt;(D73+E73),(D73+E73)/I73,IF((I73&lt;(D73-E73)),100%+ABS(I73-D73)*25%/ABS(F73-D73)))))),IF(AND(I73=F73,I73=(D73+E73)),125%,IF(AND(I73&lt;=(D73+E73),I73&gt;=(D73-E73)),100%,IF(AND(I73=F73,I73=(D73+E73)),125%,IF(I73&lt;(D73-E73),I73/(D73-E73),IF(I73&gt;(D73+E73),100%+(I73-D73)*25%/(F73-D73))))))),4)</f>
        <v>0.8</v>
      </c>
      <c r="K73" s="10" t="str">
        <f>IF(J73 &gt;1,"Superou",IF(J73 =1,"Atingiu","Não atingiu"))</f>
        <v>Não atingiu</v>
      </c>
      <c r="L73" s="12">
        <f>J73-100%</f>
        <v>-0.19999999999999996</v>
      </c>
    </row>
    <row r="74" spans="2:12" ht="15.75" thickTop="1" x14ac:dyDescent="0.25">
      <c r="B74" s="13" t="s">
        <v>21</v>
      </c>
      <c r="C74" s="13"/>
      <c r="D74" s="13"/>
      <c r="E74" s="13"/>
      <c r="F74" s="13"/>
      <c r="G74" s="13"/>
      <c r="H74" s="13"/>
      <c r="I74" s="13"/>
      <c r="J74" s="13"/>
      <c r="K74" s="13"/>
      <c r="L74" s="14">
        <f>G73*J73</f>
        <v>0.8</v>
      </c>
    </row>
    <row r="75" spans="2:12" ht="24.75" customHeight="1" thickBot="1" x14ac:dyDescent="0.3">
      <c r="B75" s="1" t="s">
        <v>86</v>
      </c>
      <c r="C75" s="1"/>
      <c r="D75" s="1"/>
      <c r="E75" s="1"/>
      <c r="F75" s="1"/>
      <c r="G75" s="1"/>
      <c r="H75" s="1"/>
      <c r="I75" s="1"/>
      <c r="J75" s="2"/>
      <c r="K75" s="3" t="s">
        <v>1</v>
      </c>
      <c r="L75" s="4">
        <v>7.3000001907348603E-3</v>
      </c>
    </row>
    <row r="76" spans="2:12" ht="31.5" thickTop="1" thickBot="1" x14ac:dyDescent="0.3">
      <c r="B76" s="6" t="s">
        <v>2</v>
      </c>
      <c r="C76" s="6"/>
      <c r="D76" s="7" t="s">
        <v>3</v>
      </c>
      <c r="E76" s="7" t="s">
        <v>4</v>
      </c>
      <c r="F76" s="7" t="s">
        <v>5</v>
      </c>
      <c r="G76" s="7" t="s">
        <v>6</v>
      </c>
      <c r="H76" s="7" t="s">
        <v>7</v>
      </c>
      <c r="I76" s="7" t="s">
        <v>8</v>
      </c>
      <c r="J76" s="7" t="s">
        <v>9</v>
      </c>
      <c r="K76" s="7" t="s">
        <v>10</v>
      </c>
      <c r="L76" s="7" t="s">
        <v>11</v>
      </c>
    </row>
    <row r="77" spans="2:12" ht="105" customHeight="1" thickTop="1" thickBot="1" x14ac:dyDescent="0.3">
      <c r="B77" s="8" t="s">
        <v>87</v>
      </c>
      <c r="C77" s="9" t="s">
        <v>88</v>
      </c>
      <c r="D77" s="10">
        <v>365</v>
      </c>
      <c r="E77" s="10">
        <v>30</v>
      </c>
      <c r="F77" s="10">
        <v>251.25</v>
      </c>
      <c r="G77" s="11">
        <v>1</v>
      </c>
      <c r="H77" s="10" t="s">
        <v>89</v>
      </c>
      <c r="I77" s="10">
        <v>322</v>
      </c>
      <c r="J77" s="12">
        <f>ROUND(IF(D77 &gt; F77, (IF(AND(I77 = F77, I77 = (D77 - E77)), 125 %,IF(AND(I77&lt;=(D77+E77),I77&gt;=(D77-E77)),100%,IF(I77&gt;(D77+E77),(D77+E77)/I77,IF((I77&lt;(D77-E77)),100%+ABS(I77-D77)*25%/ABS(F77-D77)))))),IF(AND(I77=F77,I77=(D77+E77)),125%,IF(AND(I77&lt;=(D77+E77),I77&gt;=(D77-E77)),100%,IF(AND(I77=F77,I77=(D77+E77)),125%,IF(I77&lt;(D77-E77),I77/(D77-E77),IF(I77&gt;(D77+E77),100%+(I77-D77)*25%/(F77-D77))))))),4)</f>
        <v>1.0945</v>
      </c>
      <c r="K77" s="10" t="str">
        <f>IF(J77 &gt;1,"Superou",IF(J77 =1,"Atingiu","Não atingiu"))</f>
        <v>Superou</v>
      </c>
      <c r="L77" s="12">
        <f>J77-100%</f>
        <v>9.4500000000000028E-2</v>
      </c>
    </row>
    <row r="78" spans="2:12" ht="15.75" thickTop="1" x14ac:dyDescent="0.25">
      <c r="B78" s="13" t="s">
        <v>21</v>
      </c>
      <c r="C78" s="13"/>
      <c r="D78" s="13"/>
      <c r="E78" s="13"/>
      <c r="F78" s="13"/>
      <c r="G78" s="13"/>
      <c r="H78" s="13"/>
      <c r="I78" s="13"/>
      <c r="J78" s="13"/>
      <c r="K78" s="13"/>
      <c r="L78" s="14">
        <f>G77*J77</f>
        <v>1.0945</v>
      </c>
    </row>
    <row r="79" spans="2:12" ht="24.75" customHeight="1" thickBot="1" x14ac:dyDescent="0.3">
      <c r="B79" s="1" t="s">
        <v>90</v>
      </c>
      <c r="C79" s="1"/>
      <c r="D79" s="1"/>
      <c r="E79" s="1"/>
      <c r="F79" s="1"/>
      <c r="G79" s="1"/>
      <c r="H79" s="1"/>
      <c r="I79" s="1"/>
      <c r="J79" s="2"/>
      <c r="K79" s="3" t="s">
        <v>1</v>
      </c>
      <c r="L79" s="4">
        <v>7.3000001907348603E-3</v>
      </c>
    </row>
    <row r="80" spans="2:12" ht="31.5" thickTop="1" thickBot="1" x14ac:dyDescent="0.3">
      <c r="B80" s="6" t="s">
        <v>2</v>
      </c>
      <c r="C80" s="6"/>
      <c r="D80" s="7" t="s">
        <v>3</v>
      </c>
      <c r="E80" s="7" t="s">
        <v>4</v>
      </c>
      <c r="F80" s="7" t="s">
        <v>5</v>
      </c>
      <c r="G80" s="7" t="s">
        <v>6</v>
      </c>
      <c r="H80" s="7" t="s">
        <v>7</v>
      </c>
      <c r="I80" s="7" t="s">
        <v>8</v>
      </c>
      <c r="J80" s="7" t="s">
        <v>9</v>
      </c>
      <c r="K80" s="7" t="s">
        <v>10</v>
      </c>
      <c r="L80" s="7" t="s">
        <v>11</v>
      </c>
    </row>
    <row r="81" spans="2:12" ht="70.5" customHeight="1" thickTop="1" thickBot="1" x14ac:dyDescent="0.3">
      <c r="B81" s="8" t="s">
        <v>91</v>
      </c>
      <c r="C81" s="9" t="s">
        <v>92</v>
      </c>
      <c r="D81" s="10">
        <v>350</v>
      </c>
      <c r="E81" s="10">
        <v>15</v>
      </c>
      <c r="F81" s="10">
        <v>330</v>
      </c>
      <c r="G81" s="11">
        <v>1</v>
      </c>
      <c r="H81" s="10" t="s">
        <v>93</v>
      </c>
      <c r="I81" s="10">
        <v>330</v>
      </c>
      <c r="J81" s="12">
        <f>ROUND(IF(D81 &gt; F81, (IF(AND(I81 = F81, I81 = (D81 - E81)), 125 %,IF(AND(I81&lt;=(D81+E81),I81&gt;=(D81-E81)),100%,IF(I81&gt;(D81+E81),(D81+E81)/I81,IF((I81&lt;(D81-E81)),100%+ABS(I81-D81)*25%/ABS(F81-D81)))))),IF(AND(I81=F81,I81=(D81+E81)),125%,IF(AND(I81&lt;=(D81+E81),I81&gt;=(D81-E81)),100%,IF(AND(I81=F81,I81=(D81+E81)),125%,IF(I81&lt;(D81-E81),I81/(D81-E81),IF(I81&gt;(D81+E81),100%+(I81-D81)*25%/(F81-D81))))))),4)</f>
        <v>1.25</v>
      </c>
      <c r="K81" s="10" t="str">
        <f>IF(J81 &gt;1,"Superou",IF(J81 =1,"Atingiu","Não atingiu"))</f>
        <v>Superou</v>
      </c>
      <c r="L81" s="12">
        <f>J81-100%</f>
        <v>0.25</v>
      </c>
    </row>
    <row r="82" spans="2:12" ht="15.75" thickTop="1" x14ac:dyDescent="0.25">
      <c r="B82" s="13" t="s">
        <v>21</v>
      </c>
      <c r="C82" s="13"/>
      <c r="D82" s="13"/>
      <c r="E82" s="13"/>
      <c r="F82" s="13"/>
      <c r="G82" s="13"/>
      <c r="H82" s="13"/>
      <c r="I82" s="13"/>
      <c r="J82" s="13"/>
      <c r="K82" s="13"/>
      <c r="L82" s="14">
        <f>G81*J81</f>
        <v>1.25</v>
      </c>
    </row>
    <row r="83" spans="2:12" ht="42.75" customHeight="1" thickBot="1" x14ac:dyDescent="0.3">
      <c r="B83" s="1" t="s">
        <v>94</v>
      </c>
      <c r="C83" s="1"/>
      <c r="D83" s="1"/>
      <c r="E83" s="1"/>
      <c r="F83" s="1"/>
      <c r="G83" s="1"/>
      <c r="H83" s="1"/>
      <c r="I83" s="1"/>
      <c r="J83" s="2"/>
      <c r="K83" s="3" t="s">
        <v>1</v>
      </c>
      <c r="L83" s="4">
        <v>7.3000001907348603E-3</v>
      </c>
    </row>
    <row r="84" spans="2:12" ht="31.5" thickTop="1" thickBot="1" x14ac:dyDescent="0.3">
      <c r="B84" s="6" t="s">
        <v>2</v>
      </c>
      <c r="C84" s="6"/>
      <c r="D84" s="7" t="s">
        <v>3</v>
      </c>
      <c r="E84" s="7" t="s">
        <v>4</v>
      </c>
      <c r="F84" s="7" t="s">
        <v>5</v>
      </c>
      <c r="G84" s="7" t="s">
        <v>6</v>
      </c>
      <c r="H84" s="7" t="s">
        <v>7</v>
      </c>
      <c r="I84" s="7" t="s">
        <v>8</v>
      </c>
      <c r="J84" s="7" t="s">
        <v>9</v>
      </c>
      <c r="K84" s="7" t="s">
        <v>10</v>
      </c>
      <c r="L84" s="7" t="s">
        <v>11</v>
      </c>
    </row>
    <row r="85" spans="2:12" ht="83.25" customHeight="1" thickTop="1" thickBot="1" x14ac:dyDescent="0.3">
      <c r="B85" s="8" t="s">
        <v>95</v>
      </c>
      <c r="C85" s="9" t="s">
        <v>96</v>
      </c>
      <c r="D85" s="10">
        <v>95</v>
      </c>
      <c r="E85" s="10">
        <v>2</v>
      </c>
      <c r="F85" s="10">
        <v>100</v>
      </c>
      <c r="G85" s="11">
        <v>1</v>
      </c>
      <c r="H85" s="10" t="s">
        <v>97</v>
      </c>
      <c r="I85" s="10">
        <v>99.97</v>
      </c>
      <c r="J85" s="12">
        <f>ROUND(IF(D85 &gt; F85, (IF(AND(I85 = F85, I85 = (D85 - E85)), 125 %,IF(AND(I85&lt;=(D85+E85),I85&gt;=(D85-E85)),100%,IF(I85&gt;(D85+E85),(D85+E85)/I85,IF((I85&lt;(D85-E85)),100%+ABS(I85-D85)*25%/ABS(F85-D85)))))),IF(AND(I85=F85,I85=(D85+E85)),125%,IF(AND(I85&lt;=(D85+E85),I85&gt;=(D85-E85)),100%,IF(AND(I85=F85,I85=(D85+E85)),125%,IF(I85&lt;(D85-E85),I85/(D85-E85),IF(I85&gt;(D85+E85),100%+(I85-D85)*25%/(F85-D85))))))),4)</f>
        <v>1.2484999999999999</v>
      </c>
      <c r="K85" s="10" t="str">
        <f>IF(J85 &gt;1,"Superou",IF(J85 =1,"Atingiu","Não atingiu"))</f>
        <v>Superou</v>
      </c>
      <c r="L85" s="12">
        <f>J85-100%</f>
        <v>0.24849999999999994</v>
      </c>
    </row>
    <row r="86" spans="2:12" ht="15.75" thickTop="1" x14ac:dyDescent="0.25">
      <c r="B86" s="13" t="s">
        <v>21</v>
      </c>
      <c r="C86" s="13"/>
      <c r="D86" s="13"/>
      <c r="E86" s="13"/>
      <c r="F86" s="13"/>
      <c r="G86" s="13"/>
      <c r="H86" s="13"/>
      <c r="I86" s="13"/>
      <c r="J86" s="13"/>
      <c r="K86" s="13"/>
      <c r="L86" s="14">
        <f>G85*J85</f>
        <v>1.2484999999999999</v>
      </c>
    </row>
    <row r="87" spans="2:12" ht="45" customHeight="1" thickBot="1" x14ac:dyDescent="0.3">
      <c r="B87" s="1" t="s">
        <v>98</v>
      </c>
      <c r="C87" s="1"/>
      <c r="D87" s="1"/>
      <c r="E87" s="1"/>
      <c r="F87" s="1"/>
      <c r="G87" s="1"/>
      <c r="H87" s="1"/>
      <c r="I87" s="1"/>
      <c r="J87" s="2"/>
      <c r="K87" s="3" t="s">
        <v>1</v>
      </c>
      <c r="L87" s="4">
        <v>7.3000001907348603E-3</v>
      </c>
    </row>
    <row r="88" spans="2:12" ht="31.5" thickTop="1" thickBot="1" x14ac:dyDescent="0.3">
      <c r="B88" s="6" t="s">
        <v>2</v>
      </c>
      <c r="C88" s="6"/>
      <c r="D88" s="7" t="s">
        <v>3</v>
      </c>
      <c r="E88" s="7" t="s">
        <v>4</v>
      </c>
      <c r="F88" s="7" t="s">
        <v>5</v>
      </c>
      <c r="G88" s="7" t="s">
        <v>6</v>
      </c>
      <c r="H88" s="7" t="s">
        <v>7</v>
      </c>
      <c r="I88" s="7" t="s">
        <v>8</v>
      </c>
      <c r="J88" s="7" t="s">
        <v>9</v>
      </c>
      <c r="K88" s="7" t="s">
        <v>10</v>
      </c>
      <c r="L88" s="7" t="s">
        <v>11</v>
      </c>
    </row>
    <row r="89" spans="2:12" ht="78.75" customHeight="1" thickTop="1" thickBot="1" x14ac:dyDescent="0.3">
      <c r="B89" s="8" t="s">
        <v>99</v>
      </c>
      <c r="C89" s="9" t="s">
        <v>100</v>
      </c>
      <c r="D89" s="10">
        <v>95</v>
      </c>
      <c r="E89" s="10">
        <v>2</v>
      </c>
      <c r="F89" s="10">
        <v>100</v>
      </c>
      <c r="G89" s="11">
        <v>1</v>
      </c>
      <c r="H89" s="10" t="s">
        <v>101</v>
      </c>
      <c r="I89" s="10">
        <v>100</v>
      </c>
      <c r="J89" s="12">
        <f>ROUND(IF(D89 &gt; F89, (IF(AND(I89 = F89, I89 = (D89 - E89)), 125 %,IF(AND(I89&lt;=(D89+E89),I89&gt;=(D89-E89)),100%,IF(I89&gt;(D89+E89),(D89+E89)/I89,IF((I89&lt;(D89-E89)),100%+ABS(I89-D89)*25%/ABS(F89-D89)))))),IF(AND(I89=F89,I89=(D89+E89)),125%,IF(AND(I89&lt;=(D89+E89),I89&gt;=(D89-E89)),100%,IF(AND(I89=F89,I89=(D89+E89)),125%,IF(I89&lt;(D89-E89),I89/(D89-E89),IF(I89&gt;(D89+E89),100%+(I89-D89)*25%/(F89-D89))))))),4)</f>
        <v>1.25</v>
      </c>
      <c r="K89" s="10" t="str">
        <f>IF(J89 &gt;1,"Superou",IF(J89 =1,"Atingiu","Não atingiu"))</f>
        <v>Superou</v>
      </c>
      <c r="L89" s="12">
        <f>J89-100%</f>
        <v>0.25</v>
      </c>
    </row>
    <row r="90" spans="2:12" ht="15.75" thickTop="1" x14ac:dyDescent="0.25">
      <c r="B90" s="13" t="s">
        <v>21</v>
      </c>
      <c r="C90" s="13"/>
      <c r="D90" s="13"/>
      <c r="E90" s="13"/>
      <c r="F90" s="13"/>
      <c r="G90" s="13"/>
      <c r="H90" s="13"/>
      <c r="I90" s="13"/>
      <c r="J90" s="13"/>
      <c r="K90" s="13"/>
      <c r="L90" s="14">
        <f>G89*J89</f>
        <v>1.25</v>
      </c>
    </row>
    <row r="91" spans="2:12" ht="50.25" customHeight="1" thickBot="1" x14ac:dyDescent="0.3">
      <c r="B91" s="1" t="s">
        <v>102</v>
      </c>
      <c r="C91" s="1"/>
      <c r="D91" s="1"/>
      <c r="E91" s="1"/>
      <c r="F91" s="1"/>
      <c r="G91" s="1"/>
      <c r="H91" s="1"/>
      <c r="I91" s="1"/>
      <c r="J91" s="2"/>
      <c r="K91" s="3" t="s">
        <v>1</v>
      </c>
      <c r="L91" s="4">
        <v>7.3000001907348603E-3</v>
      </c>
    </row>
    <row r="92" spans="2:12" ht="31.5" thickTop="1" thickBot="1" x14ac:dyDescent="0.3">
      <c r="B92" s="6" t="s">
        <v>2</v>
      </c>
      <c r="C92" s="6"/>
      <c r="D92" s="7" t="s">
        <v>3</v>
      </c>
      <c r="E92" s="7" t="s">
        <v>4</v>
      </c>
      <c r="F92" s="7" t="s">
        <v>5</v>
      </c>
      <c r="G92" s="7" t="s">
        <v>6</v>
      </c>
      <c r="H92" s="7" t="s">
        <v>7</v>
      </c>
      <c r="I92" s="7" t="s">
        <v>8</v>
      </c>
      <c r="J92" s="7" t="s">
        <v>9</v>
      </c>
      <c r="K92" s="7" t="s">
        <v>10</v>
      </c>
      <c r="L92" s="7" t="s">
        <v>11</v>
      </c>
    </row>
    <row r="93" spans="2:12" ht="100.5" customHeight="1" thickTop="1" thickBot="1" x14ac:dyDescent="0.3">
      <c r="B93" s="8" t="s">
        <v>103</v>
      </c>
      <c r="C93" s="9" t="s">
        <v>104</v>
      </c>
      <c r="D93" s="10">
        <v>92</v>
      </c>
      <c r="E93" s="10">
        <v>2</v>
      </c>
      <c r="F93" s="10">
        <v>100</v>
      </c>
      <c r="G93" s="11">
        <v>1</v>
      </c>
      <c r="H93" s="10" t="s">
        <v>105</v>
      </c>
      <c r="I93" s="10">
        <v>100</v>
      </c>
      <c r="J93" s="12">
        <f>ROUND(IF(D93 &gt; F93, (IF(AND(I93 = F93, I93 = (D93 - E93)), 125 %,IF(AND(I93&lt;=(D93+E93),I93&gt;=(D93-E93)),100%,IF(I93&gt;(D93+E93),(D93+E93)/I93,IF((I93&lt;(D93-E93)),100%+ABS(I93-D93)*25%/ABS(F93-D93)))))),IF(AND(I93=F93,I93=(D93+E93)),125%,IF(AND(I93&lt;=(D93+E93),I93&gt;=(D93-E93)),100%,IF(AND(I93=F93,I93=(D93+E93)),125%,IF(I93&lt;(D93-E93),I93/(D93-E93),IF(I93&gt;(D93+E93),100%+(I93-D93)*25%/(F93-D93))))))),4)</f>
        <v>1.25</v>
      </c>
      <c r="K93" s="10" t="str">
        <f>IF(J93 &gt;1,"Superou",IF(J93 =1,"Atingiu","Não atingiu"))</f>
        <v>Superou</v>
      </c>
      <c r="L93" s="12">
        <f>J93-100%</f>
        <v>0.25</v>
      </c>
    </row>
    <row r="94" spans="2:12" ht="15.75" thickTop="1" x14ac:dyDescent="0.25">
      <c r="B94" s="13" t="s">
        <v>21</v>
      </c>
      <c r="C94" s="13"/>
      <c r="D94" s="13"/>
      <c r="E94" s="13"/>
      <c r="F94" s="13"/>
      <c r="G94" s="13"/>
      <c r="H94" s="13"/>
      <c r="I94" s="13"/>
      <c r="J94" s="13"/>
      <c r="K94" s="13"/>
      <c r="L94" s="14">
        <f>G93*J93</f>
        <v>1.25</v>
      </c>
    </row>
    <row r="95" spans="2:12" ht="48.75" customHeight="1" thickBot="1" x14ac:dyDescent="0.3">
      <c r="B95" s="1" t="s">
        <v>106</v>
      </c>
      <c r="C95" s="1"/>
      <c r="D95" s="1"/>
      <c r="E95" s="1"/>
      <c r="F95" s="1"/>
      <c r="G95" s="1"/>
      <c r="H95" s="1"/>
      <c r="I95" s="1"/>
      <c r="J95" s="2"/>
      <c r="K95" s="3" t="s">
        <v>1</v>
      </c>
      <c r="L95" s="4">
        <v>7.3000001907348603E-3</v>
      </c>
    </row>
    <row r="96" spans="2:12" ht="31.5" thickTop="1" thickBot="1" x14ac:dyDescent="0.3">
      <c r="B96" s="6" t="s">
        <v>2</v>
      </c>
      <c r="C96" s="6"/>
      <c r="D96" s="7" t="s">
        <v>3</v>
      </c>
      <c r="E96" s="7" t="s">
        <v>4</v>
      </c>
      <c r="F96" s="7" t="s">
        <v>5</v>
      </c>
      <c r="G96" s="7" t="s">
        <v>6</v>
      </c>
      <c r="H96" s="7" t="s">
        <v>7</v>
      </c>
      <c r="I96" s="7" t="s">
        <v>8</v>
      </c>
      <c r="J96" s="7" t="s">
        <v>9</v>
      </c>
      <c r="K96" s="7" t="s">
        <v>10</v>
      </c>
      <c r="L96" s="7" t="s">
        <v>11</v>
      </c>
    </row>
    <row r="97" spans="2:12" ht="72.75" customHeight="1" thickTop="1" thickBot="1" x14ac:dyDescent="0.3">
      <c r="B97" s="8" t="s">
        <v>107</v>
      </c>
      <c r="C97" s="9" t="s">
        <v>108</v>
      </c>
      <c r="D97" s="10">
        <v>95</v>
      </c>
      <c r="E97" s="10">
        <v>2</v>
      </c>
      <c r="F97" s="10">
        <v>100</v>
      </c>
      <c r="G97" s="11">
        <v>1</v>
      </c>
      <c r="H97" s="10" t="s">
        <v>97</v>
      </c>
      <c r="I97" s="10">
        <v>100</v>
      </c>
      <c r="J97" s="12">
        <f>ROUND(IF(D97 &gt; F97, (IF(AND(I97 = F97, I97 = (D97 - E97)), 125 %,IF(AND(I97&lt;=(D97+E97),I97&gt;=(D97-E97)),100%,IF(I97&gt;(D97+E97),(D97+E97)/I97,IF((I97&lt;(D97-E97)),100%+ABS(I97-D97)*25%/ABS(F97-D97)))))),IF(AND(I97=F97,I97=(D97+E97)),125%,IF(AND(I97&lt;=(D97+E97),I97&gt;=(D97-E97)),100%,IF(AND(I97=F97,I97=(D97+E97)),125%,IF(I97&lt;(D97-E97),I97/(D97-E97),IF(I97&gt;(D97+E97),100%+(I97-D97)*25%/(F97-D97))))))),4)</f>
        <v>1.25</v>
      </c>
      <c r="K97" s="10" t="str">
        <f>IF(J97 &gt;1,"Superou",IF(J97 =1,"Atingiu","Não atingiu"))</f>
        <v>Superou</v>
      </c>
      <c r="L97" s="12">
        <f>J97-100%</f>
        <v>0.25</v>
      </c>
    </row>
    <row r="98" spans="2:12" ht="15.75" thickTop="1" x14ac:dyDescent="0.25">
      <c r="B98" s="13" t="s">
        <v>21</v>
      </c>
      <c r="C98" s="13"/>
      <c r="D98" s="13"/>
      <c r="E98" s="13"/>
      <c r="F98" s="13"/>
      <c r="G98" s="13"/>
      <c r="H98" s="13"/>
      <c r="I98" s="13"/>
      <c r="J98" s="13"/>
      <c r="K98" s="13"/>
      <c r="L98" s="14">
        <f>G97*J97</f>
        <v>1.25</v>
      </c>
    </row>
    <row r="99" spans="2:12" ht="46.5" customHeight="1" thickBot="1" x14ac:dyDescent="0.3">
      <c r="B99" s="1" t="s">
        <v>109</v>
      </c>
      <c r="C99" s="1"/>
      <c r="D99" s="1"/>
      <c r="E99" s="1"/>
      <c r="F99" s="1"/>
      <c r="G99" s="1"/>
      <c r="H99" s="1"/>
      <c r="I99" s="1"/>
      <c r="J99" s="2"/>
      <c r="K99" s="3" t="s">
        <v>1</v>
      </c>
      <c r="L99" s="4">
        <v>7.3000001907348603E-3</v>
      </c>
    </row>
    <row r="100" spans="2:12" ht="31.5" thickTop="1" thickBot="1" x14ac:dyDescent="0.3">
      <c r="B100" s="6" t="s">
        <v>2</v>
      </c>
      <c r="C100" s="6"/>
      <c r="D100" s="7" t="s">
        <v>3</v>
      </c>
      <c r="E100" s="7" t="s">
        <v>4</v>
      </c>
      <c r="F100" s="7" t="s">
        <v>5</v>
      </c>
      <c r="G100" s="7" t="s">
        <v>6</v>
      </c>
      <c r="H100" s="7" t="s">
        <v>7</v>
      </c>
      <c r="I100" s="7" t="s">
        <v>8</v>
      </c>
      <c r="J100" s="7" t="s">
        <v>9</v>
      </c>
      <c r="K100" s="7" t="s">
        <v>10</v>
      </c>
      <c r="L100" s="7" t="s">
        <v>11</v>
      </c>
    </row>
    <row r="101" spans="2:12" ht="88.5" customHeight="1" thickTop="1" thickBot="1" x14ac:dyDescent="0.3">
      <c r="B101" s="8" t="s">
        <v>110</v>
      </c>
      <c r="C101" s="9" t="s">
        <v>100</v>
      </c>
      <c r="D101" s="10">
        <v>95</v>
      </c>
      <c r="E101" s="10">
        <v>2</v>
      </c>
      <c r="F101" s="10">
        <v>100</v>
      </c>
      <c r="G101" s="11">
        <v>1</v>
      </c>
      <c r="H101" s="10" t="s">
        <v>111</v>
      </c>
      <c r="I101" s="10">
        <v>96.88</v>
      </c>
      <c r="J101" s="12">
        <f>ROUND(IF(D101 &gt; F101, (IF(AND(I101 = F101, I101 = (D101 - E101)), 125 %,IF(AND(I101&lt;=(D101+E101),I101&gt;=(D101-E101)),100%,IF(I101&gt;(D101+E101),(D101+E101)/I101,IF((I101&lt;(D101-E101)),100%+ABS(I101-D101)*25%/ABS(F101-D101)))))),IF(AND(I101=F101,I101=(D101+E101)),125%,IF(AND(I101&lt;=(D101+E101),I101&gt;=(D101-E101)),100%,IF(AND(I101=F101,I101=(D101+E101)),125%,IF(I101&lt;(D101-E101),I101/(D101-E101),IF(I101&gt;(D101+E101),100%+(I101-D101)*25%/(F101-D101))))))),4)</f>
        <v>1</v>
      </c>
      <c r="K101" s="10" t="str">
        <f>IF(J101 &gt;1,"Superou",IF(J101 =1,"Atingiu","Não atingiu"))</f>
        <v>Atingiu</v>
      </c>
      <c r="L101" s="12">
        <f>J101-100%</f>
        <v>0</v>
      </c>
    </row>
    <row r="102" spans="2:12" ht="15.75" thickTop="1" x14ac:dyDescent="0.25">
      <c r="B102" s="13" t="s">
        <v>21</v>
      </c>
      <c r="C102" s="13"/>
      <c r="D102" s="13"/>
      <c r="E102" s="13"/>
      <c r="F102" s="13"/>
      <c r="G102" s="13"/>
      <c r="H102" s="13"/>
      <c r="I102" s="13"/>
      <c r="J102" s="13"/>
      <c r="K102" s="13"/>
      <c r="L102" s="14">
        <f>G101*J101</f>
        <v>1</v>
      </c>
    </row>
    <row r="103" spans="2:12" ht="24.75" customHeight="1" thickBot="1" x14ac:dyDescent="0.3">
      <c r="B103" s="1" t="s">
        <v>112</v>
      </c>
      <c r="C103" s="1"/>
      <c r="D103" s="1"/>
      <c r="E103" s="1"/>
      <c r="F103" s="1"/>
      <c r="G103" s="1"/>
      <c r="H103" s="1"/>
      <c r="I103" s="1"/>
      <c r="J103" s="2"/>
      <c r="K103" s="3" t="s">
        <v>1</v>
      </c>
      <c r="L103" s="4">
        <v>7.3000001907348603E-3</v>
      </c>
    </row>
    <row r="104" spans="2:12" ht="31.5" thickTop="1" thickBot="1" x14ac:dyDescent="0.3">
      <c r="B104" s="6" t="s">
        <v>2</v>
      </c>
      <c r="C104" s="6"/>
      <c r="D104" s="7" t="s">
        <v>3</v>
      </c>
      <c r="E104" s="7" t="s">
        <v>4</v>
      </c>
      <c r="F104" s="7" t="s">
        <v>5</v>
      </c>
      <c r="G104" s="7" t="s">
        <v>6</v>
      </c>
      <c r="H104" s="7" t="s">
        <v>7</v>
      </c>
      <c r="I104" s="7" t="s">
        <v>8</v>
      </c>
      <c r="J104" s="7" t="s">
        <v>9</v>
      </c>
      <c r="K104" s="7" t="s">
        <v>10</v>
      </c>
      <c r="L104" s="7" t="s">
        <v>11</v>
      </c>
    </row>
    <row r="105" spans="2:12" ht="69" customHeight="1" thickTop="1" thickBot="1" x14ac:dyDescent="0.3">
      <c r="B105" s="8" t="s">
        <v>113</v>
      </c>
      <c r="C105" s="9" t="s">
        <v>114</v>
      </c>
      <c r="D105" s="10">
        <v>95</v>
      </c>
      <c r="E105" s="10">
        <v>2</v>
      </c>
      <c r="F105" s="10">
        <v>100</v>
      </c>
      <c r="G105" s="11">
        <v>1</v>
      </c>
      <c r="H105" s="10" t="s">
        <v>111</v>
      </c>
      <c r="I105" s="10">
        <v>95.65</v>
      </c>
      <c r="J105" s="12">
        <f>ROUND(IF(D105 &gt; F105, (IF(AND(I105 = F105, I105 = (D105 - E105)), 125 %,IF(AND(I105&lt;=(D105+E105),I105&gt;=(D105-E105)),100%,IF(I105&gt;(D105+E105),(D105+E105)/I105,IF((I105&lt;(D105-E105)),100%+ABS(I105-D105)*25%/ABS(F105-D105)))))),IF(AND(I105=F105,I105=(D105+E105)),125%,IF(AND(I105&lt;=(D105+E105),I105&gt;=(D105-E105)),100%,IF(AND(I105=F105,I105=(D105+E105)),125%,IF(I105&lt;(D105-E105),I105/(D105-E105),IF(I105&gt;(D105+E105),100%+(I105-D105)*25%/(F105-D105))))))),4)</f>
        <v>1</v>
      </c>
      <c r="K105" s="10" t="str">
        <f>IF(J105 &gt;1,"Superou",IF(J105 =1,"Atingiu","Não atingiu"))</f>
        <v>Atingiu</v>
      </c>
      <c r="L105" s="12">
        <f>J105-100%</f>
        <v>0</v>
      </c>
    </row>
    <row r="106" spans="2:12" ht="15.75" thickTop="1" x14ac:dyDescent="0.25">
      <c r="B106" s="13" t="s">
        <v>21</v>
      </c>
      <c r="C106" s="13"/>
      <c r="D106" s="13"/>
      <c r="E106" s="13"/>
      <c r="F106" s="13"/>
      <c r="G106" s="13"/>
      <c r="H106" s="13"/>
      <c r="I106" s="13"/>
      <c r="J106" s="13"/>
      <c r="K106" s="13"/>
      <c r="L106" s="14">
        <f>G105*J105</f>
        <v>1</v>
      </c>
    </row>
    <row r="107" spans="2:12" ht="24.75" customHeight="1" thickBot="1" x14ac:dyDescent="0.3">
      <c r="B107" s="1" t="s">
        <v>115</v>
      </c>
      <c r="C107" s="1"/>
      <c r="D107" s="1"/>
      <c r="E107" s="1"/>
      <c r="F107" s="1"/>
      <c r="G107" s="1"/>
      <c r="H107" s="1"/>
      <c r="I107" s="1"/>
      <c r="J107" s="2"/>
      <c r="K107" s="3" t="s">
        <v>1</v>
      </c>
      <c r="L107" s="4">
        <v>7.3000001907348603E-3</v>
      </c>
    </row>
    <row r="108" spans="2:12" ht="31.5" thickTop="1" thickBot="1" x14ac:dyDescent="0.3">
      <c r="B108" s="6" t="s">
        <v>2</v>
      </c>
      <c r="C108" s="6"/>
      <c r="D108" s="7" t="s">
        <v>3</v>
      </c>
      <c r="E108" s="7" t="s">
        <v>4</v>
      </c>
      <c r="F108" s="7" t="s">
        <v>5</v>
      </c>
      <c r="G108" s="7" t="s">
        <v>6</v>
      </c>
      <c r="H108" s="7" t="s">
        <v>7</v>
      </c>
      <c r="I108" s="7" t="s">
        <v>8</v>
      </c>
      <c r="J108" s="7" t="s">
        <v>9</v>
      </c>
      <c r="K108" s="7" t="s">
        <v>10</v>
      </c>
      <c r="L108" s="7" t="s">
        <v>11</v>
      </c>
    </row>
    <row r="109" spans="2:12" ht="45" customHeight="1" thickTop="1" thickBot="1" x14ac:dyDescent="0.3">
      <c r="B109" s="8" t="s">
        <v>116</v>
      </c>
      <c r="C109" s="9" t="s">
        <v>117</v>
      </c>
      <c r="D109" s="10">
        <v>500</v>
      </c>
      <c r="E109" s="10">
        <v>50</v>
      </c>
      <c r="F109" s="10">
        <v>600</v>
      </c>
      <c r="G109" s="11">
        <v>1</v>
      </c>
      <c r="H109" s="10" t="s">
        <v>118</v>
      </c>
      <c r="I109" s="10">
        <v>560</v>
      </c>
      <c r="J109" s="12">
        <f>ROUND(IF(D109 &gt; F109, (IF(AND(I109 = F109, I109 = (D109 - E109)), 125 %,IF(AND(I109&lt;=(D109+E109),I109&gt;=(D109-E109)),100%,IF(I109&gt;(D109+E109),(D109+E109)/I109,IF((I109&lt;(D109-E109)),100%+ABS(I109-D109)*25%/ABS(F109-D109)))))),IF(AND(I109=F109,I109=(D109+E109)),125%,IF(AND(I109&lt;=(D109+E109),I109&gt;=(D109-E109)),100%,IF(AND(I109=F109,I109=(D109+E109)),125%,IF(I109&lt;(D109-E109),I109/(D109-E109),IF(I109&gt;(D109+E109),100%+(I109-D109)*25%/(F109-D109))))))),4)</f>
        <v>1.1499999999999999</v>
      </c>
      <c r="K109" s="10" t="str">
        <f>IF(J109 &gt;1,"Superou",IF(J109 =1,"Atingiu","Não atingiu"))</f>
        <v>Superou</v>
      </c>
      <c r="L109" s="12">
        <f>J109-100%</f>
        <v>0.14999999999999991</v>
      </c>
    </row>
    <row r="110" spans="2:12" ht="15.75" thickTop="1" x14ac:dyDescent="0.25">
      <c r="B110" s="13" t="s">
        <v>21</v>
      </c>
      <c r="C110" s="13"/>
      <c r="D110" s="13"/>
      <c r="E110" s="13"/>
      <c r="F110" s="13"/>
      <c r="G110" s="13"/>
      <c r="H110" s="13"/>
      <c r="I110" s="13"/>
      <c r="J110" s="13"/>
      <c r="K110" s="13"/>
      <c r="L110" s="14">
        <f>G109*J109</f>
        <v>1.1499999999999999</v>
      </c>
    </row>
    <row r="111" spans="2:12" ht="59.25" customHeight="1" thickBot="1" x14ac:dyDescent="0.3">
      <c r="B111" s="1" t="s">
        <v>119</v>
      </c>
      <c r="C111" s="1"/>
      <c r="D111" s="1"/>
      <c r="E111" s="1"/>
      <c r="F111" s="1"/>
      <c r="G111" s="1"/>
      <c r="H111" s="1"/>
      <c r="I111" s="1"/>
      <c r="J111" s="2"/>
      <c r="K111" s="3" t="s">
        <v>1</v>
      </c>
      <c r="L111" s="4">
        <v>7.3000001907348603E-3</v>
      </c>
    </row>
    <row r="112" spans="2:12" ht="34.5" customHeight="1" thickTop="1" thickBot="1" x14ac:dyDescent="0.3">
      <c r="B112" s="6" t="s">
        <v>2</v>
      </c>
      <c r="C112" s="6"/>
      <c r="D112" s="7" t="s">
        <v>3</v>
      </c>
      <c r="E112" s="7" t="s">
        <v>4</v>
      </c>
      <c r="F112" s="7" t="s">
        <v>5</v>
      </c>
      <c r="G112" s="7" t="s">
        <v>6</v>
      </c>
      <c r="H112" s="7" t="s">
        <v>7</v>
      </c>
      <c r="I112" s="7" t="s">
        <v>8</v>
      </c>
      <c r="J112" s="7" t="s">
        <v>9</v>
      </c>
      <c r="K112" s="7" t="s">
        <v>10</v>
      </c>
      <c r="L112" s="7" t="s">
        <v>11</v>
      </c>
    </row>
    <row r="113" spans="2:12" ht="45" customHeight="1" thickTop="1" thickBot="1" x14ac:dyDescent="0.3">
      <c r="B113" s="8" t="s">
        <v>120</v>
      </c>
      <c r="C113" s="9" t="s">
        <v>121</v>
      </c>
      <c r="D113" s="10">
        <v>4</v>
      </c>
      <c r="E113" s="10">
        <v>1</v>
      </c>
      <c r="F113" s="10">
        <v>6</v>
      </c>
      <c r="G113" s="11">
        <v>1</v>
      </c>
      <c r="H113" s="10" t="s">
        <v>118</v>
      </c>
      <c r="I113" s="10">
        <v>6</v>
      </c>
      <c r="J113" s="12">
        <f>ROUND(IF(D113 &gt; F113, (IF(AND(I113 = F113, I113 = (D113 - E113)), 125 %,IF(AND(I113&lt;=(D113+E113),I113&gt;=(D113-E113)),100%,IF(I113&gt;(D113+E113),(D113+E113)/I113,IF((I113&lt;(D113-E113)),100%+ABS(I113-D113)*25%/ABS(F113-D113)))))),IF(AND(I113=F113,I113=(D113+E113)),125%,IF(AND(I113&lt;=(D113+E113),I113&gt;=(D113-E113)),100%,IF(AND(I113=F113,I113=(D113+E113)),125%,IF(I113&lt;(D113-E113),I113/(D113-E113),IF(I113&gt;(D113+E113),100%+(I113-D113)*25%/(F113-D113))))))),4)</f>
        <v>1.25</v>
      </c>
      <c r="K113" s="10" t="str">
        <f>IF(J113 &gt;1,"Superou",IF(J113 =1,"Atingiu","Não atingiu"))</f>
        <v>Superou</v>
      </c>
      <c r="L113" s="12">
        <f>J113-100%</f>
        <v>0.25</v>
      </c>
    </row>
    <row r="114" spans="2:12" ht="15.75" thickTop="1" x14ac:dyDescent="0.25">
      <c r="B114" s="13" t="s">
        <v>21</v>
      </c>
      <c r="C114" s="13"/>
      <c r="D114" s="13"/>
      <c r="E114" s="13"/>
      <c r="F114" s="13"/>
      <c r="G114" s="13"/>
      <c r="H114" s="13"/>
      <c r="I114" s="13"/>
      <c r="J114" s="13"/>
      <c r="K114" s="13"/>
      <c r="L114" s="14">
        <f>G113*J113</f>
        <v>1.25</v>
      </c>
    </row>
    <row r="115" spans="2:12" ht="31.5" customHeight="1" thickBot="1" x14ac:dyDescent="0.3">
      <c r="B115" s="1" t="s">
        <v>122</v>
      </c>
      <c r="C115" s="1"/>
      <c r="D115" s="1"/>
      <c r="E115" s="1"/>
      <c r="F115" s="1"/>
      <c r="G115" s="1"/>
      <c r="H115" s="1"/>
      <c r="I115" s="1"/>
      <c r="J115" s="2"/>
      <c r="K115" s="3" t="s">
        <v>1</v>
      </c>
      <c r="L115" s="4">
        <v>7.3000001907348603E-3</v>
      </c>
    </row>
    <row r="116" spans="2:12" ht="31.5" thickTop="1" thickBot="1" x14ac:dyDescent="0.3">
      <c r="B116" s="6" t="s">
        <v>2</v>
      </c>
      <c r="C116" s="6"/>
      <c r="D116" s="7" t="s">
        <v>3</v>
      </c>
      <c r="E116" s="7" t="s">
        <v>4</v>
      </c>
      <c r="F116" s="7" t="s">
        <v>5</v>
      </c>
      <c r="G116" s="7" t="s">
        <v>6</v>
      </c>
      <c r="H116" s="7" t="s">
        <v>7</v>
      </c>
      <c r="I116" s="7" t="s">
        <v>8</v>
      </c>
      <c r="J116" s="7" t="s">
        <v>9</v>
      </c>
      <c r="K116" s="7" t="s">
        <v>10</v>
      </c>
      <c r="L116" s="7" t="s">
        <v>11</v>
      </c>
    </row>
    <row r="117" spans="2:12" ht="78.75" customHeight="1" thickTop="1" thickBot="1" x14ac:dyDescent="0.3">
      <c r="B117" s="8" t="s">
        <v>123</v>
      </c>
      <c r="C117" s="9" t="s">
        <v>124</v>
      </c>
      <c r="D117" s="10">
        <v>365</v>
      </c>
      <c r="E117" s="10">
        <v>0</v>
      </c>
      <c r="F117" s="10">
        <v>330</v>
      </c>
      <c r="G117" s="11">
        <v>1</v>
      </c>
      <c r="H117" s="10" t="s">
        <v>125</v>
      </c>
      <c r="I117" s="10">
        <v>332</v>
      </c>
      <c r="J117" s="12">
        <f>ROUND(IF(D117 &gt; F117, (IF(AND(I117 = F117, I117 = (D117 - E117)), 125 %,IF(AND(I117&lt;=(D117+E117),I117&gt;=(D117-E117)),100%,IF(I117&gt;(D117+E117),(D117+E117)/I117,IF((I117&lt;(D117-E117)),100%+ABS(I117-D117)*25%/ABS(F117-D117)))))),IF(AND(I117=F117,I117=(D117+E117)),125%,IF(AND(I117&lt;=(D117+E117),I117&gt;=(D117-E117)),100%,IF(AND(I117=F117,I117=(D117+E117)),125%,IF(I117&lt;(D117-E117),I117/(D117-E117),IF(I117&gt;(D117+E117),100%+(I117-D117)*25%/(F117-D117))))))),4)</f>
        <v>1.2357</v>
      </c>
      <c r="K117" s="10" t="str">
        <f>IF(J117 &gt;1,"Superou",IF(J117 =1,"Atingiu","Não atingiu"))</f>
        <v>Superou</v>
      </c>
      <c r="L117" s="12">
        <f>J117-100%</f>
        <v>0.23570000000000002</v>
      </c>
    </row>
    <row r="118" spans="2:12" ht="15.75" thickTop="1" x14ac:dyDescent="0.25">
      <c r="B118" s="13" t="s">
        <v>21</v>
      </c>
      <c r="C118" s="13"/>
      <c r="D118" s="13"/>
      <c r="E118" s="13"/>
      <c r="F118" s="13"/>
      <c r="G118" s="13"/>
      <c r="H118" s="13"/>
      <c r="I118" s="13"/>
      <c r="J118" s="13"/>
      <c r="K118" s="13"/>
      <c r="L118" s="14">
        <f>G117*J117</f>
        <v>1.2357</v>
      </c>
    </row>
    <row r="119" spans="2:12" ht="24.75" customHeight="1" thickBot="1" x14ac:dyDescent="0.3">
      <c r="B119" s="1" t="s">
        <v>126</v>
      </c>
      <c r="C119" s="1"/>
      <c r="D119" s="1"/>
      <c r="E119" s="1"/>
      <c r="F119" s="1"/>
      <c r="G119" s="1"/>
      <c r="H119" s="1"/>
      <c r="I119" s="1"/>
      <c r="J119" s="2"/>
      <c r="K119" s="3" t="s">
        <v>1</v>
      </c>
      <c r="L119" s="4">
        <v>7.3000001907348603E-3</v>
      </c>
    </row>
    <row r="120" spans="2:12" ht="31.5" thickTop="1" thickBot="1" x14ac:dyDescent="0.3">
      <c r="B120" s="6" t="s">
        <v>2</v>
      </c>
      <c r="C120" s="6"/>
      <c r="D120" s="7" t="s">
        <v>3</v>
      </c>
      <c r="E120" s="7" t="s">
        <v>4</v>
      </c>
      <c r="F120" s="7" t="s">
        <v>5</v>
      </c>
      <c r="G120" s="7" t="s">
        <v>6</v>
      </c>
      <c r="H120" s="7" t="s">
        <v>7</v>
      </c>
      <c r="I120" s="7" t="s">
        <v>8</v>
      </c>
      <c r="J120" s="7" t="s">
        <v>9</v>
      </c>
      <c r="K120" s="7" t="s">
        <v>10</v>
      </c>
      <c r="L120" s="7" t="s">
        <v>11</v>
      </c>
    </row>
    <row r="121" spans="2:12" ht="177" customHeight="1" thickTop="1" thickBot="1" x14ac:dyDescent="0.3">
      <c r="B121" s="8" t="s">
        <v>127</v>
      </c>
      <c r="C121" s="9" t="s">
        <v>128</v>
      </c>
      <c r="D121" s="10">
        <v>85</v>
      </c>
      <c r="E121" s="10">
        <v>0</v>
      </c>
      <c r="F121" s="10">
        <v>100</v>
      </c>
      <c r="G121" s="11">
        <v>1</v>
      </c>
      <c r="H121" s="10" t="s">
        <v>125</v>
      </c>
      <c r="I121" s="10">
        <v>86.84</v>
      </c>
      <c r="J121" s="12">
        <f>ROUND(IF(D121 &gt; F121, (IF(AND(I121 = F121, I121 = (D121 - E121)), 125 %,IF(AND(I121&lt;=(D121+E121),I121&gt;=(D121-E121)),100%,IF(I121&gt;(D121+E121),(D121+E121)/I121,IF((I121&lt;(D121-E121)),100%+ABS(I121-D121)*25%/ABS(F121-D121)))))),IF(AND(I121=F121,I121=(D121+E121)),125%,IF(AND(I121&lt;=(D121+E121),I121&gt;=(D121-E121)),100%,IF(AND(I121=F121,I121=(D121+E121)),125%,IF(I121&lt;(D121-E121),I121/(D121-E121),IF(I121&gt;(D121+E121),100%+(I121-D121)*25%/(F121-D121))))))),4)</f>
        <v>1.0306999999999999</v>
      </c>
      <c r="K121" s="10" t="str">
        <f>IF(J121 &gt;1,"Superou",IF(J121 =1,"Atingiu","Não atingiu"))</f>
        <v>Superou</v>
      </c>
      <c r="L121" s="12">
        <f>J121-100%</f>
        <v>3.069999999999995E-2</v>
      </c>
    </row>
    <row r="122" spans="2:12" ht="15.75" thickTop="1" x14ac:dyDescent="0.25">
      <c r="B122" s="13" t="s">
        <v>21</v>
      </c>
      <c r="C122" s="13"/>
      <c r="D122" s="13"/>
      <c r="E122" s="13"/>
      <c r="F122" s="13"/>
      <c r="G122" s="13"/>
      <c r="H122" s="13"/>
      <c r="I122" s="13"/>
      <c r="J122" s="13"/>
      <c r="K122" s="13"/>
      <c r="L122" s="14">
        <f>G121*J121</f>
        <v>1.0306999999999999</v>
      </c>
    </row>
    <row r="123" spans="2:12" ht="44.25" customHeight="1" thickBot="1" x14ac:dyDescent="0.3">
      <c r="B123" s="1" t="s">
        <v>129</v>
      </c>
      <c r="C123" s="1"/>
      <c r="D123" s="1"/>
      <c r="E123" s="1"/>
      <c r="F123" s="1"/>
      <c r="G123" s="1"/>
      <c r="H123" s="1"/>
      <c r="I123" s="1"/>
      <c r="J123" s="2"/>
      <c r="K123" s="3" t="s">
        <v>1</v>
      </c>
      <c r="L123" s="4">
        <v>7.3000001907348603E-3</v>
      </c>
    </row>
    <row r="124" spans="2:12" ht="31.5" thickTop="1" thickBot="1" x14ac:dyDescent="0.3">
      <c r="B124" s="6" t="s">
        <v>2</v>
      </c>
      <c r="C124" s="6"/>
      <c r="D124" s="7" t="s">
        <v>3</v>
      </c>
      <c r="E124" s="7" t="s">
        <v>4</v>
      </c>
      <c r="F124" s="7" t="s">
        <v>5</v>
      </c>
      <c r="G124" s="7" t="s">
        <v>6</v>
      </c>
      <c r="H124" s="7" t="s">
        <v>7</v>
      </c>
      <c r="I124" s="7" t="s">
        <v>8</v>
      </c>
      <c r="J124" s="7" t="s">
        <v>9</v>
      </c>
      <c r="K124" s="7" t="s">
        <v>10</v>
      </c>
      <c r="L124" s="7" t="s">
        <v>11</v>
      </c>
    </row>
    <row r="125" spans="2:12" ht="102.75" customHeight="1" thickTop="1" thickBot="1" x14ac:dyDescent="0.3">
      <c r="B125" s="8" t="s">
        <v>130</v>
      </c>
      <c r="C125" s="9" t="s">
        <v>131</v>
      </c>
      <c r="D125" s="10">
        <v>80</v>
      </c>
      <c r="E125" s="10">
        <v>0</v>
      </c>
      <c r="F125" s="10">
        <v>100</v>
      </c>
      <c r="G125" s="11">
        <v>0.5</v>
      </c>
      <c r="H125" s="10" t="s">
        <v>125</v>
      </c>
      <c r="I125" s="10">
        <v>85.73</v>
      </c>
      <c r="J125" s="12">
        <f>ROUND(IF(D125 &gt; F125, (IF(AND(I125 = F125, I125 = (D125 - E125)), 125 %,IF(AND(I125&lt;=(D125+E125),I125&gt;=(D125-E125)),100%,IF(I125&gt;(D125+E125),(D125+E125)/I125,IF((I125&lt;(D125-E125)),100%+ABS(I125-D125)*25%/ABS(F125-D125)))))),IF(AND(I125=F125,I125=(D125+E125)),125%,IF(AND(I125&lt;=(D125+E125),I125&gt;=(D125-E125)),100%,IF(AND(I125=F125,I125=(D125+E125)),125%,IF(I125&lt;(D125-E125),I125/(D125-E125),IF(I125&gt;(D125+E125),100%+(I125-D125)*25%/(F125-D125))))))),4)</f>
        <v>1.0716000000000001</v>
      </c>
      <c r="K125" s="10" t="str">
        <f>IF(J125 &gt;1,"Superou",IF(J125 =1,"Atingiu","Não atingiu"))</f>
        <v>Superou</v>
      </c>
      <c r="L125" s="12">
        <f>J125-100%</f>
        <v>7.1600000000000108E-2</v>
      </c>
    </row>
    <row r="126" spans="2:12" ht="98.25" customHeight="1" thickTop="1" thickBot="1" x14ac:dyDescent="0.3">
      <c r="B126" s="8" t="s">
        <v>132</v>
      </c>
      <c r="C126" s="9" t="s">
        <v>133</v>
      </c>
      <c r="D126" s="10">
        <v>80</v>
      </c>
      <c r="E126" s="10">
        <v>0</v>
      </c>
      <c r="F126" s="10">
        <v>100</v>
      </c>
      <c r="G126" s="11">
        <v>0.5</v>
      </c>
      <c r="H126" s="10" t="s">
        <v>125</v>
      </c>
      <c r="I126" s="10">
        <v>89.88</v>
      </c>
      <c r="J126" s="12">
        <f>ROUND(IF(D126 &gt; F126, (IF(AND(I126 = F126, I126 = (D126 - E126)), 125 %,IF(AND(I126&lt;=(D126+E126),I126&gt;=(D126-E126)),100%,IF(I126&gt;(D126+E126),(D126+E126)/I126,IF((I126&lt;(D126-E126)),100%+ABS(I126-D126)*25%/ABS(F126-D126)))))),IF(AND(I126=F126,I126=(D126+E126)),125%,IF(AND(I126&lt;=(D126+E126),I126&gt;=(D126-E126)),100%,IF(AND(I126=F126,I126=(D126+E126)),125%,IF(I126&lt;(D126-E126),I126/(D126-E126),IF(I126&gt;(D126+E126),100%+(I126-D126)*25%/(F126-D126))))))),4)</f>
        <v>1.1234999999999999</v>
      </c>
      <c r="K126" s="10" t="str">
        <f>IF(J126 &gt;1,"Superou",IF(J126 =1,"Atingiu","Não atingiu"))</f>
        <v>Superou</v>
      </c>
      <c r="L126" s="12">
        <f>J126-100%</f>
        <v>0.12349999999999994</v>
      </c>
    </row>
    <row r="127" spans="2:12" ht="15.75" thickTop="1" x14ac:dyDescent="0.25">
      <c r="B127" s="13" t="s">
        <v>21</v>
      </c>
      <c r="C127" s="13"/>
      <c r="D127" s="13"/>
      <c r="E127" s="13"/>
      <c r="F127" s="13"/>
      <c r="G127" s="13"/>
      <c r="H127" s="13"/>
      <c r="I127" s="13"/>
      <c r="J127" s="13"/>
      <c r="K127" s="13"/>
      <c r="L127" s="14">
        <f>G125*J125+G126*J126</f>
        <v>1.09755</v>
      </c>
    </row>
    <row r="128" spans="2:12" ht="24.75" customHeight="1" thickBot="1" x14ac:dyDescent="0.3">
      <c r="B128" s="1" t="s">
        <v>134</v>
      </c>
      <c r="C128" s="1"/>
      <c r="D128" s="1"/>
      <c r="E128" s="1"/>
      <c r="F128" s="1"/>
      <c r="G128" s="1"/>
      <c r="H128" s="1"/>
      <c r="I128" s="1"/>
      <c r="J128" s="2"/>
      <c r="K128" s="3" t="s">
        <v>1</v>
      </c>
      <c r="L128" s="4">
        <v>7.3000001907348603E-3</v>
      </c>
    </row>
    <row r="129" spans="2:12" ht="31.5" thickTop="1" thickBot="1" x14ac:dyDescent="0.3">
      <c r="B129" s="6" t="s">
        <v>2</v>
      </c>
      <c r="C129" s="6"/>
      <c r="D129" s="7" t="s">
        <v>3</v>
      </c>
      <c r="E129" s="7" t="s">
        <v>4</v>
      </c>
      <c r="F129" s="7" t="s">
        <v>5</v>
      </c>
      <c r="G129" s="7" t="s">
        <v>6</v>
      </c>
      <c r="H129" s="7" t="s">
        <v>7</v>
      </c>
      <c r="I129" s="7" t="s">
        <v>8</v>
      </c>
      <c r="J129" s="7" t="s">
        <v>9</v>
      </c>
      <c r="K129" s="7" t="s">
        <v>10</v>
      </c>
      <c r="L129" s="7" t="s">
        <v>11</v>
      </c>
    </row>
    <row r="130" spans="2:12" ht="72.75" customHeight="1" thickTop="1" thickBot="1" x14ac:dyDescent="0.3">
      <c r="B130" s="8" t="s">
        <v>135</v>
      </c>
      <c r="C130" s="9" t="s">
        <v>136</v>
      </c>
      <c r="D130" s="10">
        <v>30</v>
      </c>
      <c r="E130" s="10">
        <v>0</v>
      </c>
      <c r="F130" s="10">
        <v>26</v>
      </c>
      <c r="G130" s="11">
        <v>0.5</v>
      </c>
      <c r="H130" s="10" t="s">
        <v>125</v>
      </c>
      <c r="I130" s="10">
        <v>26</v>
      </c>
      <c r="J130" s="12">
        <f>ROUND(IF(D130 &gt; F130, (IF(AND(I130 = F130, I130 = (D130 - E130)), 125 %,IF(AND(I130&lt;=(D130+E130),I130&gt;=(D130-E130)),100%,IF(I130&gt;(D130+E130),(D130+E130)/I130,IF((I130&lt;(D130-E130)),100%+ABS(I130-D130)*25%/ABS(F130-D130)))))),IF(AND(I130=F130,I130=(D130+E130)),125%,IF(AND(I130&lt;=(D130+E130),I130&gt;=(D130-E130)),100%,IF(AND(I130=F130,I130=(D130+E130)),125%,IF(I130&lt;(D130-E130),I130/(D130-E130),IF(I130&gt;(D130+E130),100%+(I130-D130)*25%/(F130-D130))))))),4)</f>
        <v>1.25</v>
      </c>
      <c r="K130" s="10" t="str">
        <f>IF(J130 &gt;1,"Superou",IF(J130 =1,"Atingiu","Não atingiu"))</f>
        <v>Superou</v>
      </c>
      <c r="L130" s="12">
        <f>J130-100%</f>
        <v>0.25</v>
      </c>
    </row>
    <row r="131" spans="2:12" ht="80.25" customHeight="1" thickTop="1" thickBot="1" x14ac:dyDescent="0.3">
      <c r="B131" s="8" t="s">
        <v>137</v>
      </c>
      <c r="C131" s="9" t="s">
        <v>138</v>
      </c>
      <c r="D131" s="10">
        <v>90</v>
      </c>
      <c r="E131" s="10">
        <v>0</v>
      </c>
      <c r="F131" s="10">
        <v>100</v>
      </c>
      <c r="G131" s="11">
        <v>0.5</v>
      </c>
      <c r="H131" s="10" t="s">
        <v>125</v>
      </c>
      <c r="I131" s="10">
        <v>100</v>
      </c>
      <c r="J131" s="12">
        <f>ROUND(IF(D131 &gt; F131, (IF(AND(I131 = F131, I131 = (D131 - E131)), 125 %,IF(AND(I131&lt;=(D131+E131),I131&gt;=(D131-E131)),100%,IF(I131&gt;(D131+E131),(D131+E131)/I131,IF((I131&lt;(D131-E131)),100%+ABS(I131-D131)*25%/ABS(F131-D131)))))),IF(AND(I131=F131,I131=(D131+E131)),125%,IF(AND(I131&lt;=(D131+E131),I131&gt;=(D131-E131)),100%,IF(AND(I131=F131,I131=(D131+E131)),125%,IF(I131&lt;(D131-E131),I131/(D131-E131),IF(I131&gt;(D131+E131),100%+(I131-D131)*25%/(F131-D131))))))),4)</f>
        <v>1.25</v>
      </c>
      <c r="K131" s="10" t="str">
        <f>IF(J131 &gt;1,"Superou",IF(J131 =1,"Atingiu","Não atingiu"))</f>
        <v>Superou</v>
      </c>
      <c r="L131" s="12">
        <f>J131-100%</f>
        <v>0.25</v>
      </c>
    </row>
    <row r="132" spans="2:12" ht="15.75" thickTop="1" x14ac:dyDescent="0.25">
      <c r="B132" s="13" t="s">
        <v>21</v>
      </c>
      <c r="C132" s="13"/>
      <c r="D132" s="13"/>
      <c r="E132" s="13"/>
      <c r="F132" s="13"/>
      <c r="G132" s="13"/>
      <c r="H132" s="13"/>
      <c r="I132" s="13"/>
      <c r="J132" s="13"/>
      <c r="K132" s="13"/>
      <c r="L132" s="14">
        <f>G130*J130+G131*J131</f>
        <v>1.25</v>
      </c>
    </row>
    <row r="133" spans="2:12" ht="65.25" customHeight="1" thickBot="1" x14ac:dyDescent="0.3">
      <c r="B133" s="1" t="s">
        <v>139</v>
      </c>
      <c r="C133" s="1"/>
      <c r="D133" s="1"/>
      <c r="E133" s="1"/>
      <c r="F133" s="1"/>
      <c r="G133" s="1"/>
      <c r="H133" s="1"/>
      <c r="I133" s="1"/>
      <c r="J133" s="2"/>
      <c r="K133" s="3" t="s">
        <v>1</v>
      </c>
      <c r="L133" s="4">
        <v>7.3000001907348603E-3</v>
      </c>
    </row>
    <row r="134" spans="2:12" ht="31.5" thickTop="1" thickBot="1" x14ac:dyDescent="0.3">
      <c r="B134" s="6" t="s">
        <v>2</v>
      </c>
      <c r="C134" s="6"/>
      <c r="D134" s="7" t="s">
        <v>3</v>
      </c>
      <c r="E134" s="7" t="s">
        <v>4</v>
      </c>
      <c r="F134" s="7" t="s">
        <v>5</v>
      </c>
      <c r="G134" s="7" t="s">
        <v>6</v>
      </c>
      <c r="H134" s="7" t="s">
        <v>7</v>
      </c>
      <c r="I134" s="7" t="s">
        <v>8</v>
      </c>
      <c r="J134" s="7" t="s">
        <v>9</v>
      </c>
      <c r="K134" s="7" t="s">
        <v>10</v>
      </c>
      <c r="L134" s="7" t="s">
        <v>11</v>
      </c>
    </row>
    <row r="135" spans="2:12" ht="45" customHeight="1" thickTop="1" thickBot="1" x14ac:dyDescent="0.3">
      <c r="B135" s="8" t="s">
        <v>140</v>
      </c>
      <c r="C135" s="9" t="s">
        <v>141</v>
      </c>
      <c r="D135" s="10">
        <v>6</v>
      </c>
      <c r="E135" s="10">
        <v>0</v>
      </c>
      <c r="F135" s="10">
        <v>7</v>
      </c>
      <c r="G135" s="11">
        <v>1</v>
      </c>
      <c r="H135" s="10" t="s">
        <v>125</v>
      </c>
      <c r="I135" s="10">
        <v>5</v>
      </c>
      <c r="J135" s="12">
        <f>ROUND(IF(D135 &gt; F135, (IF(AND(I135 = F135, I135 = (D135 - E135)), 125 %,IF(AND(I135&lt;=(D135+E135),I135&gt;=(D135-E135)),100%,IF(I135&gt;(D135+E135),(D135+E135)/I135,IF((I135&lt;(D135-E135)),100%+ABS(I135-D135)*25%/ABS(F135-D135)))))),IF(AND(I135=F135,I135=(D135+E135)),125%,IF(AND(I135&lt;=(D135+E135),I135&gt;=(D135-E135)),100%,IF(AND(I135=F135,I135=(D135+E135)),125%,IF(I135&lt;(D135-E135),I135/(D135-E135),IF(I135&gt;(D135+E135),100%+(I135-D135)*25%/(F135-D135))))))),4)</f>
        <v>0.83330000000000004</v>
      </c>
      <c r="K135" s="10" t="str">
        <f>IF(J135 &gt;1,"Superou",IF(J135 =1,"Atingiu","Não atingiu"))</f>
        <v>Não atingiu</v>
      </c>
      <c r="L135" s="12">
        <f>J135-100%</f>
        <v>-0.16669999999999996</v>
      </c>
    </row>
    <row r="136" spans="2:12" ht="15.75" thickTop="1" x14ac:dyDescent="0.25">
      <c r="B136" s="13" t="s">
        <v>21</v>
      </c>
      <c r="C136" s="13"/>
      <c r="D136" s="13"/>
      <c r="E136" s="13"/>
      <c r="F136" s="13"/>
      <c r="G136" s="13"/>
      <c r="H136" s="13"/>
      <c r="I136" s="13"/>
      <c r="J136" s="13"/>
      <c r="K136" s="13"/>
      <c r="L136" s="14">
        <f>G135*J135</f>
        <v>0.83330000000000004</v>
      </c>
    </row>
    <row r="137" spans="2:12" ht="24.75" customHeight="1" thickBot="1" x14ac:dyDescent="0.3">
      <c r="B137" s="1" t="s">
        <v>142</v>
      </c>
      <c r="C137" s="1"/>
      <c r="D137" s="1"/>
      <c r="E137" s="1"/>
      <c r="F137" s="1"/>
      <c r="G137" s="1"/>
      <c r="H137" s="1"/>
      <c r="I137" s="1"/>
      <c r="J137" s="2"/>
      <c r="K137" s="3" t="s">
        <v>1</v>
      </c>
      <c r="L137" s="4">
        <v>7.3000001907348603E-3</v>
      </c>
    </row>
    <row r="138" spans="2:12" ht="31.5" thickTop="1" thickBot="1" x14ac:dyDescent="0.3">
      <c r="B138" s="6" t="s">
        <v>2</v>
      </c>
      <c r="C138" s="6"/>
      <c r="D138" s="7" t="s">
        <v>3</v>
      </c>
      <c r="E138" s="7" t="s">
        <v>4</v>
      </c>
      <c r="F138" s="7" t="s">
        <v>5</v>
      </c>
      <c r="G138" s="7" t="s">
        <v>6</v>
      </c>
      <c r="H138" s="7" t="s">
        <v>7</v>
      </c>
      <c r="I138" s="7" t="s">
        <v>8</v>
      </c>
      <c r="J138" s="7" t="s">
        <v>9</v>
      </c>
      <c r="K138" s="7" t="s">
        <v>10</v>
      </c>
      <c r="L138" s="7" t="s">
        <v>11</v>
      </c>
    </row>
    <row r="139" spans="2:12" ht="59.25" customHeight="1" thickTop="1" thickBot="1" x14ac:dyDescent="0.3">
      <c r="B139" s="8" t="s">
        <v>143</v>
      </c>
      <c r="C139" s="9" t="s">
        <v>144</v>
      </c>
      <c r="D139" s="10">
        <v>80</v>
      </c>
      <c r="E139" s="10">
        <v>10</v>
      </c>
      <c r="F139" s="10">
        <v>100</v>
      </c>
      <c r="G139" s="11">
        <v>0.5</v>
      </c>
      <c r="H139" s="10" t="s">
        <v>145</v>
      </c>
      <c r="I139" s="10">
        <v>97.93</v>
      </c>
      <c r="J139" s="12">
        <f>ROUND(IF(D139 &gt; F139, (IF(AND(I139 = F139, I139 = (D139 - E139)), 125 %,IF(AND(I139&lt;=(D139+E139),I139&gt;=(D139-E139)),100%,IF(I139&gt;(D139+E139),(D139+E139)/I139,IF((I139&lt;(D139-E139)),100%+ABS(I139-D139)*25%/ABS(F139-D139)))))),IF(AND(I139=F139,I139=(D139+E139)),125%,IF(AND(I139&lt;=(D139+E139),I139&gt;=(D139-E139)),100%,IF(AND(I139=F139,I139=(D139+E139)),125%,IF(I139&lt;(D139-E139),I139/(D139-E139),IF(I139&gt;(D139+E139),100%+(I139-D139)*25%/(F139-D139))))))),4)</f>
        <v>1.2241</v>
      </c>
      <c r="K139" s="10" t="str">
        <f>IF(J139 &gt;1,"Superou",IF(J139 =1,"Atingiu","Não atingiu"))</f>
        <v>Superou</v>
      </c>
      <c r="L139" s="12">
        <f>J139-100%</f>
        <v>0.22409999999999997</v>
      </c>
    </row>
    <row r="140" spans="2:12" ht="69" customHeight="1" thickTop="1" thickBot="1" x14ac:dyDescent="0.3">
      <c r="B140" s="8" t="s">
        <v>146</v>
      </c>
      <c r="C140" s="9" t="s">
        <v>147</v>
      </c>
      <c r="D140" s="10">
        <v>90</v>
      </c>
      <c r="E140" s="10">
        <v>5</v>
      </c>
      <c r="F140" s="10">
        <v>100</v>
      </c>
      <c r="G140" s="11">
        <v>0.5</v>
      </c>
      <c r="H140" s="10" t="s">
        <v>145</v>
      </c>
      <c r="I140" s="10">
        <v>99.45</v>
      </c>
      <c r="J140" s="12">
        <f>ROUND(IF(D140 &gt; F140, (IF(AND(I140 = F140, I140 = (D140 - E140)), 125 %,IF(AND(I140&lt;=(D140+E140),I140&gt;=(D140-E140)),100%,IF(I140&gt;(D140+E140),(D140+E140)/I140,IF((I140&lt;(D140-E140)),100%+ABS(I140-D140)*25%/ABS(F140-D140)))))),IF(AND(I140=F140,I140=(D140+E140)),125%,IF(AND(I140&lt;=(D140+E140),I140&gt;=(D140-E140)),100%,IF(AND(I140=F140,I140=(D140+E140)),125%,IF(I140&lt;(D140-E140),I140/(D140-E140),IF(I140&gt;(D140+E140),100%+(I140-D140)*25%/(F140-D140))))))),4)</f>
        <v>1.2363</v>
      </c>
      <c r="K140" s="10" t="str">
        <f>IF(J140 &gt;1,"Superou",IF(J140 =1,"Atingiu","Não atingiu"))</f>
        <v>Superou</v>
      </c>
      <c r="L140" s="12">
        <f>J140-100%</f>
        <v>0.23629999999999995</v>
      </c>
    </row>
    <row r="141" spans="2:12" ht="15.75" thickTop="1" x14ac:dyDescent="0.25">
      <c r="B141" s="13" t="s">
        <v>21</v>
      </c>
      <c r="C141" s="13"/>
      <c r="D141" s="13"/>
      <c r="E141" s="13"/>
      <c r="F141" s="13"/>
      <c r="G141" s="13"/>
      <c r="H141" s="13"/>
      <c r="I141" s="13"/>
      <c r="J141" s="13"/>
      <c r="K141" s="13"/>
      <c r="L141" s="14">
        <f>G139*J139+G140*J140</f>
        <v>1.2302</v>
      </c>
    </row>
    <row r="142" spans="2:12" ht="24.75" customHeight="1" thickBot="1" x14ac:dyDescent="0.3">
      <c r="B142" s="1" t="s">
        <v>148</v>
      </c>
      <c r="C142" s="1"/>
      <c r="D142" s="1"/>
      <c r="E142" s="1"/>
      <c r="F142" s="1"/>
      <c r="G142" s="1"/>
      <c r="H142" s="1"/>
      <c r="I142" s="1"/>
      <c r="J142" s="2"/>
      <c r="K142" s="3" t="s">
        <v>1</v>
      </c>
      <c r="L142" s="4">
        <v>7.3000001907348603E-3</v>
      </c>
    </row>
    <row r="143" spans="2:12" ht="31.5" thickTop="1" thickBot="1" x14ac:dyDescent="0.3">
      <c r="B143" s="6" t="s">
        <v>2</v>
      </c>
      <c r="C143" s="6"/>
      <c r="D143" s="7" t="s">
        <v>3</v>
      </c>
      <c r="E143" s="7" t="s">
        <v>4</v>
      </c>
      <c r="F143" s="7" t="s">
        <v>5</v>
      </c>
      <c r="G143" s="7" t="s">
        <v>6</v>
      </c>
      <c r="H143" s="7" t="s">
        <v>7</v>
      </c>
      <c r="I143" s="7" t="s">
        <v>8</v>
      </c>
      <c r="J143" s="7" t="s">
        <v>9</v>
      </c>
      <c r="K143" s="7" t="s">
        <v>10</v>
      </c>
      <c r="L143" s="7" t="s">
        <v>11</v>
      </c>
    </row>
    <row r="144" spans="2:12" ht="45" customHeight="1" thickTop="1" thickBot="1" x14ac:dyDescent="0.3">
      <c r="B144" s="8" t="s">
        <v>149</v>
      </c>
      <c r="C144" s="9" t="s">
        <v>150</v>
      </c>
      <c r="D144" s="10">
        <v>90</v>
      </c>
      <c r="E144" s="10">
        <v>5</v>
      </c>
      <c r="F144" s="10">
        <v>100</v>
      </c>
      <c r="G144" s="11">
        <v>0.5</v>
      </c>
      <c r="H144" s="10" t="s">
        <v>145</v>
      </c>
      <c r="I144" s="10">
        <v>100</v>
      </c>
      <c r="J144" s="12">
        <f>ROUND(IF(D144 &gt; F144, (IF(AND(I144 = F144, I144 = (D144 - E144)), 125 %,IF(AND(I144&lt;=(D144+E144),I144&gt;=(D144-E144)),100%,IF(I144&gt;(D144+E144),(D144+E144)/I144,IF((I144&lt;(D144-E144)),100%+ABS(I144-D144)*25%/ABS(F144-D144)))))),IF(AND(I144=F144,I144=(D144+E144)),125%,IF(AND(I144&lt;=(D144+E144),I144&gt;=(D144-E144)),100%,IF(AND(I144=F144,I144=(D144+E144)),125%,IF(I144&lt;(D144-E144),I144/(D144-E144),IF(I144&gt;(D144+E144),100%+(I144-D144)*25%/(F144-D144))))))),4)</f>
        <v>1.25</v>
      </c>
      <c r="K144" s="10" t="str">
        <f>IF(J144 &gt;1,"Superou",IF(J144 =1,"Atingiu","Não atingiu"))</f>
        <v>Superou</v>
      </c>
      <c r="L144" s="12">
        <f>J144-100%</f>
        <v>0.25</v>
      </c>
    </row>
    <row r="145" spans="2:12" ht="45" customHeight="1" thickTop="1" thickBot="1" x14ac:dyDescent="0.3">
      <c r="B145" s="8" t="s">
        <v>151</v>
      </c>
      <c r="C145" s="9" t="s">
        <v>152</v>
      </c>
      <c r="D145" s="10">
        <v>90</v>
      </c>
      <c r="E145" s="10">
        <v>5</v>
      </c>
      <c r="F145" s="10">
        <v>100</v>
      </c>
      <c r="G145" s="11">
        <v>0.5</v>
      </c>
      <c r="H145" s="10" t="s">
        <v>145</v>
      </c>
      <c r="I145" s="10">
        <v>100</v>
      </c>
      <c r="J145" s="12">
        <f>ROUND(IF(D145 &gt; F145, (IF(AND(I145 = F145, I145 = (D145 - E145)), 125 %,IF(AND(I145&lt;=(D145+E145),I145&gt;=(D145-E145)),100%,IF(I145&gt;(D145+E145),(D145+E145)/I145,IF((I145&lt;(D145-E145)),100%+ABS(I145-D145)*25%/ABS(F145-D145)))))),IF(AND(I145=F145,I145=(D145+E145)),125%,IF(AND(I145&lt;=(D145+E145),I145&gt;=(D145-E145)),100%,IF(AND(I145=F145,I145=(D145+E145)),125%,IF(I145&lt;(D145-E145),I145/(D145-E145),IF(I145&gt;(D145+E145),100%+(I145-D145)*25%/(F145-D145))))))),4)</f>
        <v>1.25</v>
      </c>
      <c r="K145" s="10" t="str">
        <f>IF(J145 &gt;1,"Superou",IF(J145 =1,"Atingiu","Não atingiu"))</f>
        <v>Superou</v>
      </c>
      <c r="L145" s="12">
        <f>J145-100%</f>
        <v>0.25</v>
      </c>
    </row>
    <row r="146" spans="2:12" ht="15.75" thickTop="1" x14ac:dyDescent="0.25">
      <c r="B146" s="13" t="s">
        <v>21</v>
      </c>
      <c r="C146" s="13"/>
      <c r="D146" s="13"/>
      <c r="E146" s="13"/>
      <c r="F146" s="13"/>
      <c r="G146" s="13"/>
      <c r="H146" s="13"/>
      <c r="I146" s="13"/>
      <c r="J146" s="13"/>
      <c r="K146" s="13"/>
      <c r="L146" s="14">
        <f>G144*J144+G145*J145</f>
        <v>1.25</v>
      </c>
    </row>
    <row r="147" spans="2:12" ht="51" customHeight="1" thickBot="1" x14ac:dyDescent="0.3">
      <c r="B147" s="1" t="s">
        <v>153</v>
      </c>
      <c r="C147" s="1"/>
      <c r="D147" s="1"/>
      <c r="E147" s="1"/>
      <c r="F147" s="1"/>
      <c r="G147" s="1"/>
      <c r="H147" s="1"/>
      <c r="I147" s="1"/>
      <c r="J147" s="2"/>
      <c r="K147" s="3" t="s">
        <v>1</v>
      </c>
      <c r="L147" s="4">
        <v>7.3000001907348603E-3</v>
      </c>
    </row>
    <row r="148" spans="2:12" ht="31.5" thickTop="1" thickBot="1" x14ac:dyDescent="0.3">
      <c r="B148" s="6" t="s">
        <v>2</v>
      </c>
      <c r="C148" s="6"/>
      <c r="D148" s="7" t="s">
        <v>3</v>
      </c>
      <c r="E148" s="7" t="s">
        <v>4</v>
      </c>
      <c r="F148" s="7" t="s">
        <v>5</v>
      </c>
      <c r="G148" s="7" t="s">
        <v>6</v>
      </c>
      <c r="H148" s="7" t="s">
        <v>7</v>
      </c>
      <c r="I148" s="7" t="s">
        <v>8</v>
      </c>
      <c r="J148" s="7" t="s">
        <v>9</v>
      </c>
      <c r="K148" s="7" t="s">
        <v>10</v>
      </c>
      <c r="L148" s="7" t="s">
        <v>11</v>
      </c>
    </row>
    <row r="149" spans="2:12" ht="103.5" customHeight="1" thickTop="1" thickBot="1" x14ac:dyDescent="0.3">
      <c r="B149" s="8" t="s">
        <v>154</v>
      </c>
      <c r="C149" s="9" t="s">
        <v>155</v>
      </c>
      <c r="D149" s="10">
        <v>80</v>
      </c>
      <c r="E149" s="10">
        <v>10</v>
      </c>
      <c r="F149" s="10">
        <v>100</v>
      </c>
      <c r="G149" s="11">
        <v>1</v>
      </c>
      <c r="H149" s="10" t="s">
        <v>145</v>
      </c>
      <c r="I149" s="10">
        <v>60</v>
      </c>
      <c r="J149" s="12">
        <f>ROUND(IF(D149 &gt; F149, (IF(AND(I149 = F149, I149 = (D149 - E149)), 125 %,IF(AND(I149&lt;=(D149+E149),I149&gt;=(D149-E149)),100%,IF(I149&gt;(D149+E149),(D149+E149)/I149,IF((I149&lt;(D149-E149)),100%+ABS(I149-D149)*25%/ABS(F149-D149)))))),IF(AND(I149=F149,I149=(D149+E149)),125%,IF(AND(I149&lt;=(D149+E149),I149&gt;=(D149-E149)),100%,IF(AND(I149=F149,I149=(D149+E149)),125%,IF(I149&lt;(D149-E149),I149/(D149-E149),IF(I149&gt;(D149+E149),100%+(I149-D149)*25%/(F149-D149))))))),4)</f>
        <v>0.85709999999999997</v>
      </c>
      <c r="K149" s="10" t="str">
        <f>IF(J149 &gt;1,"Superou",IF(J149 =1,"Atingiu","Não atingiu"))</f>
        <v>Não atingiu</v>
      </c>
      <c r="L149" s="12">
        <f>J149-100%</f>
        <v>-0.14290000000000003</v>
      </c>
    </row>
    <row r="150" spans="2:12" ht="15.75" thickTop="1" x14ac:dyDescent="0.25">
      <c r="B150" s="13" t="s">
        <v>21</v>
      </c>
      <c r="C150" s="13"/>
      <c r="D150" s="13"/>
      <c r="E150" s="13"/>
      <c r="F150" s="13"/>
      <c r="G150" s="13"/>
      <c r="H150" s="13"/>
      <c r="I150" s="13"/>
      <c r="J150" s="13"/>
      <c r="K150" s="13"/>
      <c r="L150" s="14">
        <f>G149*J149</f>
        <v>0.85709999999999997</v>
      </c>
    </row>
    <row r="151" spans="2:12" ht="24.75" customHeight="1" thickBot="1" x14ac:dyDescent="0.3">
      <c r="B151" s="1" t="s">
        <v>156</v>
      </c>
      <c r="C151" s="1"/>
      <c r="D151" s="1"/>
      <c r="E151" s="1"/>
      <c r="F151" s="1"/>
      <c r="G151" s="1"/>
      <c r="H151" s="1"/>
      <c r="I151" s="1"/>
      <c r="J151" s="2"/>
      <c r="K151" s="3" t="s">
        <v>1</v>
      </c>
      <c r="L151" s="4">
        <v>7.3000001907348603E-3</v>
      </c>
    </row>
    <row r="152" spans="2:12" ht="31.5" thickTop="1" thickBot="1" x14ac:dyDescent="0.3">
      <c r="B152" s="6" t="s">
        <v>2</v>
      </c>
      <c r="C152" s="6"/>
      <c r="D152" s="7" t="s">
        <v>3</v>
      </c>
      <c r="E152" s="7" t="s">
        <v>4</v>
      </c>
      <c r="F152" s="7" t="s">
        <v>5</v>
      </c>
      <c r="G152" s="7" t="s">
        <v>6</v>
      </c>
      <c r="H152" s="7" t="s">
        <v>7</v>
      </c>
      <c r="I152" s="7" t="s">
        <v>8</v>
      </c>
      <c r="J152" s="7" t="s">
        <v>9</v>
      </c>
      <c r="K152" s="7" t="s">
        <v>10</v>
      </c>
      <c r="L152" s="7" t="s">
        <v>11</v>
      </c>
    </row>
    <row r="153" spans="2:12" ht="98.25" customHeight="1" thickTop="1" thickBot="1" x14ac:dyDescent="0.3">
      <c r="B153" s="8" t="s">
        <v>157</v>
      </c>
      <c r="C153" s="9" t="s">
        <v>158</v>
      </c>
      <c r="D153" s="10">
        <v>90</v>
      </c>
      <c r="E153" s="10">
        <v>5</v>
      </c>
      <c r="F153" s="10">
        <v>100</v>
      </c>
      <c r="G153" s="11">
        <v>1</v>
      </c>
      <c r="H153" s="10" t="s">
        <v>145</v>
      </c>
      <c r="I153" s="10">
        <v>100</v>
      </c>
      <c r="J153" s="12">
        <f>ROUND(IF(D153 &gt; F153, (IF(AND(I153 = F153, I153 = (D153 - E153)), 125 %,IF(AND(I153&lt;=(D153+E153),I153&gt;=(D153-E153)),100%,IF(I153&gt;(D153+E153),(D153+E153)/I153,IF((I153&lt;(D153-E153)),100%+ABS(I153-D153)*25%/ABS(F153-D153)))))),IF(AND(I153=F153,I153=(D153+E153)),125%,IF(AND(I153&lt;=(D153+E153),I153&gt;=(D153-E153)),100%,IF(AND(I153=F153,I153=(D153+E153)),125%,IF(I153&lt;(D153-E153),I153/(D153-E153),IF(I153&gt;(D153+E153),100%+(I153-D153)*25%/(F153-D153))))))),4)</f>
        <v>1.25</v>
      </c>
      <c r="K153" s="10" t="str">
        <f>IF(J153 &gt;1,"Superou",IF(J153 =1,"Atingiu","Não atingiu"))</f>
        <v>Superou</v>
      </c>
      <c r="L153" s="12">
        <f>J153-100%</f>
        <v>0.25</v>
      </c>
    </row>
    <row r="154" spans="2:12" ht="15.75" thickTop="1" x14ac:dyDescent="0.25">
      <c r="B154" s="13" t="s">
        <v>21</v>
      </c>
      <c r="C154" s="13"/>
      <c r="D154" s="13"/>
      <c r="E154" s="13"/>
      <c r="F154" s="13"/>
      <c r="G154" s="13"/>
      <c r="H154" s="13"/>
      <c r="I154" s="13"/>
      <c r="J154" s="13"/>
      <c r="K154" s="13"/>
      <c r="L154" s="14">
        <f>G153*J153</f>
        <v>1.25</v>
      </c>
    </row>
    <row r="155" spans="2:12" ht="48.75" customHeight="1" thickBot="1" x14ac:dyDescent="0.3">
      <c r="B155" s="1" t="s">
        <v>159</v>
      </c>
      <c r="C155" s="1"/>
      <c r="D155" s="1"/>
      <c r="E155" s="1"/>
      <c r="F155" s="1"/>
      <c r="G155" s="1"/>
      <c r="H155" s="1"/>
      <c r="I155" s="1"/>
      <c r="J155" s="2"/>
      <c r="K155" s="3" t="s">
        <v>1</v>
      </c>
      <c r="L155" s="4">
        <v>7.3000001907348603E-3</v>
      </c>
    </row>
    <row r="156" spans="2:12" ht="31.5" thickTop="1" thickBot="1" x14ac:dyDescent="0.3">
      <c r="B156" s="6" t="s">
        <v>2</v>
      </c>
      <c r="C156" s="6"/>
      <c r="D156" s="7" t="s">
        <v>3</v>
      </c>
      <c r="E156" s="7" t="s">
        <v>4</v>
      </c>
      <c r="F156" s="7" t="s">
        <v>5</v>
      </c>
      <c r="G156" s="7" t="s">
        <v>6</v>
      </c>
      <c r="H156" s="7" t="s">
        <v>7</v>
      </c>
      <c r="I156" s="7" t="s">
        <v>8</v>
      </c>
      <c r="J156" s="7" t="s">
        <v>9</v>
      </c>
      <c r="K156" s="7" t="s">
        <v>10</v>
      </c>
      <c r="L156" s="7" t="s">
        <v>11</v>
      </c>
    </row>
    <row r="157" spans="2:12" ht="110.25" customHeight="1" thickTop="1" thickBot="1" x14ac:dyDescent="0.3">
      <c r="B157" s="8" t="s">
        <v>160</v>
      </c>
      <c r="C157" s="9" t="s">
        <v>161</v>
      </c>
      <c r="D157" s="10">
        <v>95</v>
      </c>
      <c r="E157" s="10">
        <v>3</v>
      </c>
      <c r="F157" s="10">
        <v>100</v>
      </c>
      <c r="G157" s="11">
        <v>1</v>
      </c>
      <c r="H157" s="10" t="s">
        <v>145</v>
      </c>
      <c r="I157" s="10">
        <v>93.19</v>
      </c>
      <c r="J157" s="12">
        <f>ROUND(IF(D157 &gt; F157, (IF(AND(I157 = F157, I157 = (D157 - E157)), 125 %,IF(AND(I157&lt;=(D157+E157),I157&gt;=(D157-E157)),100%,IF(I157&gt;(D157+E157),(D157+E157)/I157,IF((I157&lt;(D157-E157)),100%+ABS(I157-D157)*25%/ABS(F157-D157)))))),IF(AND(I157=F157,I157=(D157+E157)),125%,IF(AND(I157&lt;=(D157+E157),I157&gt;=(D157-E157)),100%,IF(AND(I157=F157,I157=(D157+E157)),125%,IF(I157&lt;(D157-E157),I157/(D157-E157),IF(I157&gt;(D157+E157),100%+(I157-D157)*25%/(F157-D157))))))),4)</f>
        <v>1</v>
      </c>
      <c r="K157" s="10" t="str">
        <f>IF(J157 &gt;1,"Superou",IF(J157 =1,"Atingiu","Não atingiu"))</f>
        <v>Atingiu</v>
      </c>
      <c r="L157" s="12">
        <f>J157-100%</f>
        <v>0</v>
      </c>
    </row>
    <row r="158" spans="2:12" ht="15.75" thickTop="1" x14ac:dyDescent="0.25">
      <c r="B158" s="13" t="s">
        <v>21</v>
      </c>
      <c r="C158" s="13"/>
      <c r="D158" s="13"/>
      <c r="E158" s="13"/>
      <c r="F158" s="13"/>
      <c r="G158" s="13"/>
      <c r="H158" s="13"/>
      <c r="I158" s="13"/>
      <c r="J158" s="13"/>
      <c r="K158" s="13"/>
      <c r="L158" s="14">
        <f>G157*J157</f>
        <v>1</v>
      </c>
    </row>
    <row r="159" spans="2:12" ht="24.75" customHeight="1" thickBot="1" x14ac:dyDescent="0.3">
      <c r="B159" s="1" t="s">
        <v>162</v>
      </c>
      <c r="C159" s="1"/>
      <c r="D159" s="1"/>
      <c r="E159" s="1"/>
      <c r="F159" s="1"/>
      <c r="G159" s="1"/>
      <c r="H159" s="1"/>
      <c r="I159" s="1"/>
      <c r="J159" s="2"/>
      <c r="K159" s="3" t="s">
        <v>1</v>
      </c>
      <c r="L159" s="4">
        <v>7.3000001907348603E-3</v>
      </c>
    </row>
    <row r="160" spans="2:12" ht="31.5" thickTop="1" thickBot="1" x14ac:dyDescent="0.3">
      <c r="B160" s="6" t="s">
        <v>2</v>
      </c>
      <c r="C160" s="6"/>
      <c r="D160" s="7" t="s">
        <v>3</v>
      </c>
      <c r="E160" s="7" t="s">
        <v>4</v>
      </c>
      <c r="F160" s="7" t="s">
        <v>5</v>
      </c>
      <c r="G160" s="7" t="s">
        <v>6</v>
      </c>
      <c r="H160" s="7" t="s">
        <v>7</v>
      </c>
      <c r="I160" s="7" t="s">
        <v>8</v>
      </c>
      <c r="J160" s="7" t="s">
        <v>9</v>
      </c>
      <c r="K160" s="7" t="s">
        <v>10</v>
      </c>
      <c r="L160" s="7" t="s">
        <v>11</v>
      </c>
    </row>
    <row r="161" spans="2:12" ht="74.25" customHeight="1" thickTop="1" thickBot="1" x14ac:dyDescent="0.3">
      <c r="B161" s="8" t="s">
        <v>163</v>
      </c>
      <c r="C161" s="9" t="s">
        <v>164</v>
      </c>
      <c r="D161" s="10">
        <v>90</v>
      </c>
      <c r="E161" s="10">
        <v>5</v>
      </c>
      <c r="F161" s="10">
        <v>100</v>
      </c>
      <c r="G161" s="11">
        <v>1</v>
      </c>
      <c r="H161" s="10" t="s">
        <v>165</v>
      </c>
      <c r="I161" s="10">
        <v>100</v>
      </c>
      <c r="J161" s="12">
        <f>ROUND(IF(D161 &gt; F161, (IF(AND(I161 = F161, I161 = (D161 - E161)), 125 %,IF(AND(I161&lt;=(D161+E161),I161&gt;=(D161-E161)),100%,IF(I161&gt;(D161+E161),(D161+E161)/I161,IF((I161&lt;(D161-E161)),100%+ABS(I161-D161)*25%/ABS(F161-D161)))))),IF(AND(I161=F161,I161=(D161+E161)),125%,IF(AND(I161&lt;=(D161+E161),I161&gt;=(D161-E161)),100%,IF(AND(I161=F161,I161=(D161+E161)),125%,IF(I161&lt;(D161-E161),I161/(D161-E161),IF(I161&gt;(D161+E161),100%+(I161-D161)*25%/(F161-D161))))))),4)</f>
        <v>1.25</v>
      </c>
      <c r="K161" s="10" t="str">
        <f>IF(J161 &gt;1,"Superou",IF(J161 =1,"Atingiu","Não atingiu"))</f>
        <v>Superou</v>
      </c>
      <c r="L161" s="12">
        <f>J161-100%</f>
        <v>0.25</v>
      </c>
    </row>
    <row r="162" spans="2:12" ht="15.75" thickTop="1" x14ac:dyDescent="0.25">
      <c r="B162" s="13" t="s">
        <v>21</v>
      </c>
      <c r="C162" s="13"/>
      <c r="D162" s="13"/>
      <c r="E162" s="13"/>
      <c r="F162" s="13"/>
      <c r="G162" s="13"/>
      <c r="H162" s="13"/>
      <c r="I162" s="13"/>
      <c r="J162" s="13"/>
      <c r="K162" s="13"/>
      <c r="L162" s="14">
        <f>G161*J161</f>
        <v>1.25</v>
      </c>
    </row>
    <row r="163" spans="2:12" ht="54" customHeight="1" thickBot="1" x14ac:dyDescent="0.3">
      <c r="B163" s="1" t="s">
        <v>166</v>
      </c>
      <c r="C163" s="1"/>
      <c r="D163" s="1"/>
      <c r="E163" s="1"/>
      <c r="F163" s="1"/>
      <c r="G163" s="1"/>
      <c r="H163" s="1"/>
      <c r="I163" s="1"/>
      <c r="J163" s="2"/>
      <c r="K163" s="3" t="s">
        <v>1</v>
      </c>
      <c r="L163" s="4">
        <v>7.3000001907348603E-3</v>
      </c>
    </row>
    <row r="164" spans="2:12" ht="31.5" thickTop="1" thickBot="1" x14ac:dyDescent="0.3">
      <c r="B164" s="6" t="s">
        <v>2</v>
      </c>
      <c r="C164" s="6"/>
      <c r="D164" s="7" t="s">
        <v>3</v>
      </c>
      <c r="E164" s="7" t="s">
        <v>4</v>
      </c>
      <c r="F164" s="7" t="s">
        <v>5</v>
      </c>
      <c r="G164" s="7" t="s">
        <v>6</v>
      </c>
      <c r="H164" s="7" t="s">
        <v>7</v>
      </c>
      <c r="I164" s="7" t="s">
        <v>8</v>
      </c>
      <c r="J164" s="7" t="s">
        <v>9</v>
      </c>
      <c r="K164" s="7" t="s">
        <v>10</v>
      </c>
      <c r="L164" s="7" t="s">
        <v>11</v>
      </c>
    </row>
    <row r="165" spans="2:12" ht="63.75" customHeight="1" thickTop="1" thickBot="1" x14ac:dyDescent="0.3">
      <c r="B165" s="8" t="s">
        <v>167</v>
      </c>
      <c r="C165" s="9" t="s">
        <v>168</v>
      </c>
      <c r="D165" s="10">
        <v>90</v>
      </c>
      <c r="E165" s="10">
        <v>5</v>
      </c>
      <c r="F165" s="10">
        <v>100</v>
      </c>
      <c r="G165" s="11">
        <v>0.5</v>
      </c>
      <c r="H165" s="10" t="s">
        <v>165</v>
      </c>
      <c r="I165" s="10">
        <v>100</v>
      </c>
      <c r="J165" s="12">
        <f>ROUND(IF(D165 &gt; F165, (IF(AND(I165 = F165, I165 = (D165 - E165)), 125 %,IF(AND(I165&lt;=(D165+E165),I165&gt;=(D165-E165)),100%,IF(I165&gt;(D165+E165),(D165+E165)/I165,IF((I165&lt;(D165-E165)),100%+ABS(I165-D165)*25%/ABS(F165-D165)))))),IF(AND(I165=F165,I165=(D165+E165)),125%,IF(AND(I165&lt;=(D165+E165),I165&gt;=(D165-E165)),100%,IF(AND(I165=F165,I165=(D165+E165)),125%,IF(I165&lt;(D165-E165),I165/(D165-E165),IF(I165&gt;(D165+E165),100%+(I165-D165)*25%/(F165-D165))))))),4)</f>
        <v>1.25</v>
      </c>
      <c r="K165" s="10" t="str">
        <f>IF(J165 &gt;1,"Superou",IF(J165 =1,"Atingiu","Não atingiu"))</f>
        <v>Superou</v>
      </c>
      <c r="L165" s="12">
        <f>J165-100%</f>
        <v>0.25</v>
      </c>
    </row>
    <row r="166" spans="2:12" ht="82.5" customHeight="1" thickTop="1" thickBot="1" x14ac:dyDescent="0.3">
      <c r="B166" s="8" t="s">
        <v>169</v>
      </c>
      <c r="C166" s="9" t="s">
        <v>170</v>
      </c>
      <c r="D166" s="10">
        <v>90</v>
      </c>
      <c r="E166" s="10">
        <v>5</v>
      </c>
      <c r="F166" s="10">
        <v>100</v>
      </c>
      <c r="G166" s="11">
        <v>0.5</v>
      </c>
      <c r="H166" s="10" t="s">
        <v>165</v>
      </c>
      <c r="I166" s="10">
        <v>100</v>
      </c>
      <c r="J166" s="12">
        <f>ROUND(IF(D166 &gt; F166, (IF(AND(I166 = F166, I166 = (D166 - E166)), 125 %,IF(AND(I166&lt;=(D166+E166),I166&gt;=(D166-E166)),100%,IF(I166&gt;(D166+E166),(D166+E166)/I166,IF((I166&lt;(D166-E166)),100%+ABS(I166-D166)*25%/ABS(F166-D166)))))),IF(AND(I166=F166,I166=(D166+E166)),125%,IF(AND(I166&lt;=(D166+E166),I166&gt;=(D166-E166)),100%,IF(AND(I166=F166,I166=(D166+E166)),125%,IF(I166&lt;(D166-E166),I166/(D166-E166),IF(I166&gt;(D166+E166),100%+(I166-D166)*25%/(F166-D166))))))),4)</f>
        <v>1.25</v>
      </c>
      <c r="K166" s="10" t="str">
        <f>IF(J166 &gt;1,"Superou",IF(J166 =1,"Atingiu","Não atingiu"))</f>
        <v>Superou</v>
      </c>
      <c r="L166" s="12">
        <f>J166-100%</f>
        <v>0.25</v>
      </c>
    </row>
    <row r="167" spans="2:12" ht="15.75" thickTop="1" x14ac:dyDescent="0.25">
      <c r="B167" s="13" t="s">
        <v>21</v>
      </c>
      <c r="C167" s="13"/>
      <c r="D167" s="13"/>
      <c r="E167" s="13"/>
      <c r="F167" s="13"/>
      <c r="G167" s="13"/>
      <c r="H167" s="13"/>
      <c r="I167" s="13"/>
      <c r="J167" s="13"/>
      <c r="K167" s="13"/>
      <c r="L167" s="14">
        <f>G165*J165+G166*J166</f>
        <v>1.25</v>
      </c>
    </row>
    <row r="168" spans="2:12" ht="55.5" customHeight="1" thickBot="1" x14ac:dyDescent="0.3">
      <c r="B168" s="1" t="s">
        <v>171</v>
      </c>
      <c r="C168" s="1"/>
      <c r="D168" s="1"/>
      <c r="E168" s="1"/>
      <c r="F168" s="1"/>
      <c r="G168" s="1"/>
      <c r="H168" s="1"/>
      <c r="I168" s="1"/>
      <c r="J168" s="2"/>
      <c r="K168" s="3" t="s">
        <v>1</v>
      </c>
      <c r="L168" s="4">
        <v>7.3000001907348603E-3</v>
      </c>
    </row>
    <row r="169" spans="2:12" ht="31.5" thickTop="1" thickBot="1" x14ac:dyDescent="0.3">
      <c r="B169" s="6" t="s">
        <v>2</v>
      </c>
      <c r="C169" s="6"/>
      <c r="D169" s="7" t="s">
        <v>3</v>
      </c>
      <c r="E169" s="7" t="s">
        <v>4</v>
      </c>
      <c r="F169" s="7" t="s">
        <v>5</v>
      </c>
      <c r="G169" s="7" t="s">
        <v>6</v>
      </c>
      <c r="H169" s="7" t="s">
        <v>7</v>
      </c>
      <c r="I169" s="7" t="s">
        <v>8</v>
      </c>
      <c r="J169" s="7" t="s">
        <v>9</v>
      </c>
      <c r="K169" s="7" t="s">
        <v>10</v>
      </c>
      <c r="L169" s="7" t="s">
        <v>11</v>
      </c>
    </row>
    <row r="170" spans="2:12" ht="86.25" customHeight="1" thickTop="1" thickBot="1" x14ac:dyDescent="0.3">
      <c r="B170" s="8" t="s">
        <v>172</v>
      </c>
      <c r="C170" s="9" t="s">
        <v>173</v>
      </c>
      <c r="D170" s="10">
        <v>90</v>
      </c>
      <c r="E170" s="10">
        <v>5</v>
      </c>
      <c r="F170" s="10">
        <v>100</v>
      </c>
      <c r="G170" s="11">
        <v>0.5</v>
      </c>
      <c r="H170" s="10" t="s">
        <v>165</v>
      </c>
      <c r="I170" s="10">
        <v>100</v>
      </c>
      <c r="J170" s="12">
        <f>ROUND(IF(D170 &gt; F170, (IF(AND(I170 = F170, I170 = (D170 - E170)), 125 %,IF(AND(I170&lt;=(D170+E170),I170&gt;=(D170-E170)),100%,IF(I170&gt;(D170+E170),(D170+E170)/I170,IF((I170&lt;(D170-E170)),100%+ABS(I170-D170)*25%/ABS(F170-D170)))))),IF(AND(I170=F170,I170=(D170+E170)),125%,IF(AND(I170&lt;=(D170+E170),I170&gt;=(D170-E170)),100%,IF(AND(I170=F170,I170=(D170+E170)),125%,IF(I170&lt;(D170-E170),I170/(D170-E170),IF(I170&gt;(D170+E170),100%+(I170-D170)*25%/(F170-D170))))))),4)</f>
        <v>1.25</v>
      </c>
      <c r="K170" s="10" t="str">
        <f>IF(J170 &gt;1,"Superou",IF(J170 =1,"Atingiu","Não atingiu"))</f>
        <v>Superou</v>
      </c>
      <c r="L170" s="12">
        <f>J170-100%</f>
        <v>0.25</v>
      </c>
    </row>
    <row r="171" spans="2:12" ht="68.25" customHeight="1" thickTop="1" thickBot="1" x14ac:dyDescent="0.3">
      <c r="B171" s="8" t="s">
        <v>174</v>
      </c>
      <c r="C171" s="9" t="s">
        <v>175</v>
      </c>
      <c r="D171" s="10">
        <v>90</v>
      </c>
      <c r="E171" s="10">
        <v>5</v>
      </c>
      <c r="F171" s="10">
        <v>100</v>
      </c>
      <c r="G171" s="11">
        <v>0.5</v>
      </c>
      <c r="H171" s="10" t="s">
        <v>165</v>
      </c>
      <c r="I171" s="10">
        <v>100</v>
      </c>
      <c r="J171" s="12">
        <f>ROUND(IF(D171 &gt; F171, (IF(AND(I171 = F171, I171 = (D171 - E171)), 125 %,IF(AND(I171&lt;=(D171+E171),I171&gt;=(D171-E171)),100%,IF(I171&gt;(D171+E171),(D171+E171)/I171,IF((I171&lt;(D171-E171)),100%+ABS(I171-D171)*25%/ABS(F171-D171)))))),IF(AND(I171=F171,I171=(D171+E171)),125%,IF(AND(I171&lt;=(D171+E171),I171&gt;=(D171-E171)),100%,IF(AND(I171=F171,I171=(D171+E171)),125%,IF(I171&lt;(D171-E171),I171/(D171-E171),IF(I171&gt;(D171+E171),100%+(I171-D171)*25%/(F171-D171))))))),4)</f>
        <v>1.25</v>
      </c>
      <c r="K171" s="10" t="str">
        <f>IF(J171 &gt;1,"Superou",IF(J171 =1,"Atingiu","Não atingiu"))</f>
        <v>Superou</v>
      </c>
      <c r="L171" s="12">
        <f>J171-100%</f>
        <v>0.25</v>
      </c>
    </row>
    <row r="172" spans="2:12" ht="15.75" thickTop="1" x14ac:dyDescent="0.25">
      <c r="B172" s="13" t="s">
        <v>21</v>
      </c>
      <c r="C172" s="13"/>
      <c r="D172" s="13"/>
      <c r="E172" s="13"/>
      <c r="F172" s="13"/>
      <c r="G172" s="13"/>
      <c r="H172" s="13"/>
      <c r="I172" s="13"/>
      <c r="J172" s="13"/>
      <c r="K172" s="13"/>
      <c r="L172" s="14">
        <f>G170*J170+G171*J171</f>
        <v>1.25</v>
      </c>
    </row>
    <row r="173" spans="2:12" ht="47.25" customHeight="1" thickBot="1" x14ac:dyDescent="0.3">
      <c r="B173" s="1" t="s">
        <v>176</v>
      </c>
      <c r="C173" s="1"/>
      <c r="D173" s="1"/>
      <c r="E173" s="1"/>
      <c r="F173" s="1"/>
      <c r="G173" s="1"/>
      <c r="H173" s="1"/>
      <c r="I173" s="1"/>
      <c r="J173" s="2"/>
      <c r="K173" s="3" t="s">
        <v>1</v>
      </c>
      <c r="L173" s="4">
        <v>7.3000001907348603E-3</v>
      </c>
    </row>
    <row r="174" spans="2:12" ht="31.5" thickTop="1" thickBot="1" x14ac:dyDescent="0.3">
      <c r="B174" s="6" t="s">
        <v>2</v>
      </c>
      <c r="C174" s="6"/>
      <c r="D174" s="7" t="s">
        <v>3</v>
      </c>
      <c r="E174" s="7" t="s">
        <v>4</v>
      </c>
      <c r="F174" s="7" t="s">
        <v>5</v>
      </c>
      <c r="G174" s="7" t="s">
        <v>6</v>
      </c>
      <c r="H174" s="7" t="s">
        <v>7</v>
      </c>
      <c r="I174" s="7" t="s">
        <v>8</v>
      </c>
      <c r="J174" s="7" t="s">
        <v>9</v>
      </c>
      <c r="K174" s="7" t="s">
        <v>10</v>
      </c>
      <c r="L174" s="7" t="s">
        <v>11</v>
      </c>
    </row>
    <row r="175" spans="2:12" ht="102" customHeight="1" thickTop="1" thickBot="1" x14ac:dyDescent="0.3">
      <c r="B175" s="8" t="s">
        <v>177</v>
      </c>
      <c r="C175" s="9" t="s">
        <v>178</v>
      </c>
      <c r="D175" s="10">
        <v>90</v>
      </c>
      <c r="E175" s="10">
        <v>5</v>
      </c>
      <c r="F175" s="10">
        <v>100</v>
      </c>
      <c r="G175" s="11">
        <v>0.5</v>
      </c>
      <c r="H175" s="10" t="s">
        <v>165</v>
      </c>
      <c r="I175" s="10">
        <v>100</v>
      </c>
      <c r="J175" s="12">
        <f>ROUND(IF(D175 &gt; F175, (IF(AND(I175 = F175, I175 = (D175 - E175)), 125 %,IF(AND(I175&lt;=(D175+E175),I175&gt;=(D175-E175)),100%,IF(I175&gt;(D175+E175),(D175+E175)/I175,IF((I175&lt;(D175-E175)),100%+ABS(I175-D175)*25%/ABS(F175-D175)))))),IF(AND(I175=F175,I175=(D175+E175)),125%,IF(AND(I175&lt;=(D175+E175),I175&gt;=(D175-E175)),100%,IF(AND(I175=F175,I175=(D175+E175)),125%,IF(I175&lt;(D175-E175),I175/(D175-E175),IF(I175&gt;(D175+E175),100%+(I175-D175)*25%/(F175-D175))))))),4)</f>
        <v>1.25</v>
      </c>
      <c r="K175" s="10" t="str">
        <f>IF(J175 &gt;1,"Superou",IF(J175 =1,"Atingiu","Não atingiu"))</f>
        <v>Superou</v>
      </c>
      <c r="L175" s="12">
        <f>J175-100%</f>
        <v>0.25</v>
      </c>
    </row>
    <row r="176" spans="2:12" ht="67.5" customHeight="1" thickTop="1" thickBot="1" x14ac:dyDescent="0.3">
      <c r="B176" s="8" t="s">
        <v>179</v>
      </c>
      <c r="C176" s="9" t="s">
        <v>180</v>
      </c>
      <c r="D176" s="10">
        <v>90</v>
      </c>
      <c r="E176" s="10">
        <v>5</v>
      </c>
      <c r="F176" s="10">
        <v>100</v>
      </c>
      <c r="G176" s="11">
        <v>0.5</v>
      </c>
      <c r="H176" s="10" t="s">
        <v>165</v>
      </c>
      <c r="I176" s="10">
        <v>100</v>
      </c>
      <c r="J176" s="12">
        <f>ROUND(IF(D176 &gt; F176, (IF(AND(I176 = F176, I176 = (D176 - E176)), 125 %,IF(AND(I176&lt;=(D176+E176),I176&gt;=(D176-E176)),100%,IF(I176&gt;(D176+E176),(D176+E176)/I176,IF((I176&lt;(D176-E176)),100%+ABS(I176-D176)*25%/ABS(F176-D176)))))),IF(AND(I176=F176,I176=(D176+E176)),125%,IF(AND(I176&lt;=(D176+E176),I176&gt;=(D176-E176)),100%,IF(AND(I176=F176,I176=(D176+E176)),125%,IF(I176&lt;(D176-E176),I176/(D176-E176),IF(I176&gt;(D176+E176),100%+(I176-D176)*25%/(F176-D176))))))),4)</f>
        <v>1.25</v>
      </c>
      <c r="K176" s="10" t="str">
        <f>IF(J176 &gt;1,"Superou",IF(J176 =1,"Atingiu","Não atingiu"))</f>
        <v>Superou</v>
      </c>
      <c r="L176" s="12">
        <f>J176-100%</f>
        <v>0.25</v>
      </c>
    </row>
    <row r="177" spans="2:12" ht="15.75" thickTop="1" x14ac:dyDescent="0.25">
      <c r="B177" s="13" t="s">
        <v>21</v>
      </c>
      <c r="C177" s="13"/>
      <c r="D177" s="13"/>
      <c r="E177" s="13"/>
      <c r="F177" s="13"/>
      <c r="G177" s="13"/>
      <c r="H177" s="13"/>
      <c r="I177" s="13"/>
      <c r="J177" s="13"/>
      <c r="K177" s="13"/>
      <c r="L177" s="14">
        <f>G175*J175+G176*J176</f>
        <v>1.25</v>
      </c>
    </row>
    <row r="178" spans="2:12" ht="24.75" customHeight="1" thickBot="1" x14ac:dyDescent="0.3">
      <c r="B178" s="1" t="s">
        <v>181</v>
      </c>
      <c r="C178" s="1"/>
      <c r="D178" s="1"/>
      <c r="E178" s="1"/>
      <c r="F178" s="1"/>
      <c r="G178" s="1"/>
      <c r="H178" s="1"/>
      <c r="I178" s="1"/>
      <c r="J178" s="2"/>
      <c r="K178" s="3" t="s">
        <v>1</v>
      </c>
      <c r="L178" s="4">
        <v>7.3000001907348603E-3</v>
      </c>
    </row>
    <row r="179" spans="2:12" ht="31.5" thickTop="1" thickBot="1" x14ac:dyDescent="0.3">
      <c r="B179" s="6" t="s">
        <v>2</v>
      </c>
      <c r="C179" s="6"/>
      <c r="D179" s="7" t="s">
        <v>3</v>
      </c>
      <c r="E179" s="7" t="s">
        <v>4</v>
      </c>
      <c r="F179" s="7" t="s">
        <v>5</v>
      </c>
      <c r="G179" s="7" t="s">
        <v>6</v>
      </c>
      <c r="H179" s="7" t="s">
        <v>7</v>
      </c>
      <c r="I179" s="7" t="s">
        <v>8</v>
      </c>
      <c r="J179" s="7" t="s">
        <v>9</v>
      </c>
      <c r="K179" s="7" t="s">
        <v>10</v>
      </c>
      <c r="L179" s="7" t="s">
        <v>11</v>
      </c>
    </row>
    <row r="180" spans="2:12" ht="78" customHeight="1" thickTop="1" thickBot="1" x14ac:dyDescent="0.3">
      <c r="B180" s="8" t="s">
        <v>182</v>
      </c>
      <c r="C180" s="9" t="s">
        <v>144</v>
      </c>
      <c r="D180" s="10">
        <v>80</v>
      </c>
      <c r="E180" s="10">
        <v>10</v>
      </c>
      <c r="F180" s="10">
        <v>100</v>
      </c>
      <c r="G180" s="11">
        <v>0.5</v>
      </c>
      <c r="H180" s="10" t="s">
        <v>183</v>
      </c>
      <c r="I180" s="10">
        <v>97.93</v>
      </c>
      <c r="J180" s="12">
        <f>ROUND(IF(D180 &gt; F180, (IF(AND(I180 = F180, I180 = (D180 - E180)), 125 %,IF(AND(I180&lt;=(D180+E180),I180&gt;=(D180-E180)),100%,IF(I180&gt;(D180+E180),(D180+E180)/I180,IF((I180&lt;(D180-E180)),100%+ABS(I180-D180)*25%/ABS(F180-D180)))))),IF(AND(I180=F180,I180=(D180+E180)),125%,IF(AND(I180&lt;=(D180+E180),I180&gt;=(D180-E180)),100%,IF(AND(I180=F180,I180=(D180+E180)),125%,IF(I180&lt;(D180-E180),I180/(D180-E180),IF(I180&gt;(D180+E180),100%+(I180-D180)*25%/(F180-D180))))))),4)</f>
        <v>1.2241</v>
      </c>
      <c r="K180" s="10" t="str">
        <f>IF(J180 &gt;1,"Superou",IF(J180 =1,"Atingiu","Não atingiu"))</f>
        <v>Superou</v>
      </c>
      <c r="L180" s="12">
        <f>J180-100%</f>
        <v>0.22409999999999997</v>
      </c>
    </row>
    <row r="181" spans="2:12" ht="67.5" customHeight="1" thickTop="1" thickBot="1" x14ac:dyDescent="0.3">
      <c r="B181" s="8" t="s">
        <v>184</v>
      </c>
      <c r="C181" s="9" t="s">
        <v>147</v>
      </c>
      <c r="D181" s="10">
        <v>90</v>
      </c>
      <c r="E181" s="10">
        <v>5</v>
      </c>
      <c r="F181" s="10">
        <v>100</v>
      </c>
      <c r="G181" s="11">
        <v>0.5</v>
      </c>
      <c r="H181" s="10" t="s">
        <v>183</v>
      </c>
      <c r="I181" s="10">
        <v>99.45</v>
      </c>
      <c r="J181" s="12">
        <f>ROUND(IF(D181 &gt; F181, (IF(AND(I181 = F181, I181 = (D181 - E181)), 125 %,IF(AND(I181&lt;=(D181+E181),I181&gt;=(D181-E181)),100%,IF(I181&gt;(D181+E181),(D181+E181)/I181,IF((I181&lt;(D181-E181)),100%+ABS(I181-D181)*25%/ABS(F181-D181)))))),IF(AND(I181=F181,I181=(D181+E181)),125%,IF(AND(I181&lt;=(D181+E181),I181&gt;=(D181-E181)),100%,IF(AND(I181=F181,I181=(D181+E181)),125%,IF(I181&lt;(D181-E181),I181/(D181-E181),IF(I181&gt;(D181+E181),100%+(I181-D181)*25%/(F181-D181))))))),4)</f>
        <v>1.2363</v>
      </c>
      <c r="K181" s="10" t="str">
        <f>IF(J181 &gt;1,"Superou",IF(J181 =1,"Atingiu","Não atingiu"))</f>
        <v>Superou</v>
      </c>
      <c r="L181" s="12">
        <f>J181-100%</f>
        <v>0.23629999999999995</v>
      </c>
    </row>
    <row r="182" spans="2:12" ht="15.75" thickTop="1" x14ac:dyDescent="0.25">
      <c r="B182" s="13" t="s">
        <v>21</v>
      </c>
      <c r="C182" s="13"/>
      <c r="D182" s="13"/>
      <c r="E182" s="13"/>
      <c r="F182" s="13"/>
      <c r="G182" s="13"/>
      <c r="H182" s="13"/>
      <c r="I182" s="13"/>
      <c r="J182" s="13"/>
      <c r="K182" s="13"/>
      <c r="L182" s="14">
        <f>G180*J180+G181*J181</f>
        <v>1.2302</v>
      </c>
    </row>
    <row r="183" spans="2:12" ht="24.75" customHeight="1" thickBot="1" x14ac:dyDescent="0.3">
      <c r="B183" s="1" t="s">
        <v>185</v>
      </c>
      <c r="C183" s="1"/>
      <c r="D183" s="1"/>
      <c r="E183" s="1"/>
      <c r="F183" s="1"/>
      <c r="G183" s="1"/>
      <c r="H183" s="1"/>
      <c r="I183" s="1"/>
      <c r="J183" s="2"/>
      <c r="K183" s="3" t="s">
        <v>1</v>
      </c>
      <c r="L183" s="4">
        <v>7.3000001907348603E-3</v>
      </c>
    </row>
    <row r="184" spans="2:12" ht="31.5" thickTop="1" thickBot="1" x14ac:dyDescent="0.3">
      <c r="B184" s="6" t="s">
        <v>2</v>
      </c>
      <c r="C184" s="6"/>
      <c r="D184" s="7" t="s">
        <v>3</v>
      </c>
      <c r="E184" s="7" t="s">
        <v>4</v>
      </c>
      <c r="F184" s="7" t="s">
        <v>5</v>
      </c>
      <c r="G184" s="7" t="s">
        <v>6</v>
      </c>
      <c r="H184" s="7" t="s">
        <v>7</v>
      </c>
      <c r="I184" s="7" t="s">
        <v>8</v>
      </c>
      <c r="J184" s="7" t="s">
        <v>9</v>
      </c>
      <c r="K184" s="7" t="s">
        <v>10</v>
      </c>
      <c r="L184" s="7" t="s">
        <v>11</v>
      </c>
    </row>
    <row r="185" spans="2:12" ht="57" customHeight="1" thickTop="1" thickBot="1" x14ac:dyDescent="0.3">
      <c r="B185" s="8" t="s">
        <v>186</v>
      </c>
      <c r="C185" s="9" t="s">
        <v>150</v>
      </c>
      <c r="D185" s="10">
        <v>90</v>
      </c>
      <c r="E185" s="10">
        <v>5</v>
      </c>
      <c r="F185" s="10">
        <v>100</v>
      </c>
      <c r="G185" s="11">
        <v>0.5</v>
      </c>
      <c r="H185" s="10" t="s">
        <v>183</v>
      </c>
      <c r="I185" s="10">
        <v>100</v>
      </c>
      <c r="J185" s="12">
        <f>ROUND(IF(D185 &gt; F185, (IF(AND(I185 = F185, I185 = (D185 - E185)), 125 %,IF(AND(I185&lt;=(D185+E185),I185&gt;=(D185-E185)),100%,IF(I185&gt;(D185+E185),(D185+E185)/I185,IF((I185&lt;(D185-E185)),100%+ABS(I185-D185)*25%/ABS(F185-D185)))))),IF(AND(I185=F185,I185=(D185+E185)),125%,IF(AND(I185&lt;=(D185+E185),I185&gt;=(D185-E185)),100%,IF(AND(I185=F185,I185=(D185+E185)),125%,IF(I185&lt;(D185-E185),I185/(D185-E185),IF(I185&gt;(D185+E185),100%+(I185-D185)*25%/(F185-D185))))))),4)</f>
        <v>1.25</v>
      </c>
      <c r="K185" s="10" t="str">
        <f>IF(J185 &gt;1,"Superou",IF(J185 =1,"Atingiu","Não atingiu"))</f>
        <v>Superou</v>
      </c>
      <c r="L185" s="12">
        <f>J185-100%</f>
        <v>0.25</v>
      </c>
    </row>
    <row r="186" spans="2:12" ht="65.25" customHeight="1" thickTop="1" thickBot="1" x14ac:dyDescent="0.3">
      <c r="B186" s="8" t="s">
        <v>187</v>
      </c>
      <c r="C186" s="9" t="s">
        <v>152</v>
      </c>
      <c r="D186" s="10">
        <v>90</v>
      </c>
      <c r="E186" s="10">
        <v>5</v>
      </c>
      <c r="F186" s="10">
        <v>100</v>
      </c>
      <c r="G186" s="11">
        <v>0.5</v>
      </c>
      <c r="H186" s="10" t="s">
        <v>183</v>
      </c>
      <c r="I186" s="10">
        <v>100</v>
      </c>
      <c r="J186" s="12">
        <f>ROUND(IF(D186 &gt; F186, (IF(AND(I186 = F186, I186 = (D186 - E186)), 125 %,IF(AND(I186&lt;=(D186+E186),I186&gt;=(D186-E186)),100%,IF(I186&gt;(D186+E186),(D186+E186)/I186,IF((I186&lt;(D186-E186)),100%+ABS(I186-D186)*25%/ABS(F186-D186)))))),IF(AND(I186=F186,I186=(D186+E186)),125%,IF(AND(I186&lt;=(D186+E186),I186&gt;=(D186-E186)),100%,IF(AND(I186=F186,I186=(D186+E186)),125%,IF(I186&lt;(D186-E186),I186/(D186-E186),IF(I186&gt;(D186+E186),100%+(I186-D186)*25%/(F186-D186))))))),4)</f>
        <v>1.25</v>
      </c>
      <c r="K186" s="10" t="str">
        <f>IF(J186 &gt;1,"Superou",IF(J186 =1,"Atingiu","Não atingiu"))</f>
        <v>Superou</v>
      </c>
      <c r="L186" s="12">
        <f>J186-100%</f>
        <v>0.25</v>
      </c>
    </row>
    <row r="187" spans="2:12" ht="15.75" thickTop="1" x14ac:dyDescent="0.25">
      <c r="B187" s="13" t="s">
        <v>21</v>
      </c>
      <c r="C187" s="13"/>
      <c r="D187" s="13"/>
      <c r="E187" s="13"/>
      <c r="F187" s="13"/>
      <c r="G187" s="13"/>
      <c r="H187" s="13"/>
      <c r="I187" s="13"/>
      <c r="J187" s="13"/>
      <c r="K187" s="13"/>
      <c r="L187" s="14">
        <f>G185*J185+G186*J186</f>
        <v>1.25</v>
      </c>
    </row>
    <row r="188" spans="2:12" ht="24.75" customHeight="1" thickBot="1" x14ac:dyDescent="0.3">
      <c r="B188" s="1" t="s">
        <v>188</v>
      </c>
      <c r="C188" s="1"/>
      <c r="D188" s="1"/>
      <c r="E188" s="1"/>
      <c r="F188" s="1"/>
      <c r="G188" s="1"/>
      <c r="H188" s="1"/>
      <c r="I188" s="1"/>
      <c r="J188" s="2"/>
      <c r="K188" s="3" t="s">
        <v>1</v>
      </c>
      <c r="L188" s="4">
        <v>7.3000001907348603E-3</v>
      </c>
    </row>
    <row r="189" spans="2:12" ht="31.5" thickTop="1" thickBot="1" x14ac:dyDescent="0.3">
      <c r="B189" s="6" t="s">
        <v>2</v>
      </c>
      <c r="C189" s="6"/>
      <c r="D189" s="7" t="s">
        <v>3</v>
      </c>
      <c r="E189" s="7" t="s">
        <v>4</v>
      </c>
      <c r="F189" s="7" t="s">
        <v>5</v>
      </c>
      <c r="G189" s="7" t="s">
        <v>6</v>
      </c>
      <c r="H189" s="7" t="s">
        <v>7</v>
      </c>
      <c r="I189" s="7" t="s">
        <v>8</v>
      </c>
      <c r="J189" s="7" t="s">
        <v>9</v>
      </c>
      <c r="K189" s="7" t="s">
        <v>10</v>
      </c>
      <c r="L189" s="7" t="s">
        <v>11</v>
      </c>
    </row>
    <row r="190" spans="2:12" ht="66" customHeight="1" thickTop="1" thickBot="1" x14ac:dyDescent="0.3">
      <c r="B190" s="8" t="s">
        <v>189</v>
      </c>
      <c r="C190" s="9" t="s">
        <v>190</v>
      </c>
      <c r="D190" s="10">
        <v>60</v>
      </c>
      <c r="E190" s="10">
        <v>10</v>
      </c>
      <c r="F190" s="10">
        <v>40</v>
      </c>
      <c r="G190" s="11">
        <v>0.5</v>
      </c>
      <c r="H190" s="10" t="s">
        <v>183</v>
      </c>
      <c r="I190" s="10">
        <v>26</v>
      </c>
      <c r="J190" s="12">
        <f>ROUND(IF(D190 &gt; F190, (IF(AND(I190 = F190, I190 = (D190 - E190)), 125 %,IF(AND(I190&lt;=(D190+E190),I190&gt;=(D190-E190)),100%,IF(I190&gt;(D190+E190),(D190+E190)/I190,IF((I190&lt;(D190-E190)),100%+ABS(I190-D190)*25%/ABS(F190-D190)))))),IF(AND(I190=F190,I190=(D190+E190)),125%,IF(AND(I190&lt;=(D190+E190),I190&gt;=(D190-E190)),100%,IF(AND(I190=F190,I190=(D190+E190)),125%,IF(I190&lt;(D190-E190),I190/(D190-E190),IF(I190&gt;(D190+E190),100%+(I190-D190)*25%/(F190-D190))))))),4)</f>
        <v>1.425</v>
      </c>
      <c r="K190" s="10" t="str">
        <f>IF(J190 &gt;1,"Superou",IF(J190 =1,"Atingiu","Não atingiu"))</f>
        <v>Superou</v>
      </c>
      <c r="L190" s="12">
        <f>J190-100%</f>
        <v>0.42500000000000004</v>
      </c>
    </row>
    <row r="191" spans="2:12" ht="63.75" customHeight="1" thickTop="1" thickBot="1" x14ac:dyDescent="0.3">
      <c r="B191" s="8" t="s">
        <v>191</v>
      </c>
      <c r="C191" s="9" t="s">
        <v>192</v>
      </c>
      <c r="D191" s="10">
        <v>60</v>
      </c>
      <c r="E191" s="10">
        <v>10</v>
      </c>
      <c r="F191" s="10">
        <v>40</v>
      </c>
      <c r="G191" s="11">
        <v>0.5</v>
      </c>
      <c r="H191" s="10" t="s">
        <v>183</v>
      </c>
      <c r="I191" s="10">
        <v>27</v>
      </c>
      <c r="J191" s="12">
        <f>ROUND(IF(D191 &gt; F191, (IF(AND(I191 = F191, I191 = (D191 - E191)), 125 %,IF(AND(I191&lt;=(D191+E191),I191&gt;=(D191-E191)),100%,IF(I191&gt;(D191+E191),(D191+E191)/I191,IF((I191&lt;(D191-E191)),100%+ABS(I191-D191)*25%/ABS(F191-D191)))))),IF(AND(I191=F191,I191=(D191+E191)),125%,IF(AND(I191&lt;=(D191+E191),I191&gt;=(D191-E191)),100%,IF(AND(I191=F191,I191=(D191+E191)),125%,IF(I191&lt;(D191-E191),I191/(D191-E191),IF(I191&gt;(D191+E191),100%+(I191-D191)*25%/(F191-D191))))))),4)</f>
        <v>1.4125000000000001</v>
      </c>
      <c r="K191" s="10" t="str">
        <f>IF(J191 &gt;1,"Superou",IF(J191 =1,"Atingiu","Não atingiu"))</f>
        <v>Superou</v>
      </c>
      <c r="L191" s="12">
        <f>J191-100%</f>
        <v>0.41250000000000009</v>
      </c>
    </row>
    <row r="192" spans="2:12" ht="15.75" thickTop="1" x14ac:dyDescent="0.25">
      <c r="B192" s="13" t="s">
        <v>21</v>
      </c>
      <c r="C192" s="13"/>
      <c r="D192" s="13"/>
      <c r="E192" s="13"/>
      <c r="F192" s="13"/>
      <c r="G192" s="13"/>
      <c r="H192" s="13"/>
      <c r="I192" s="13"/>
      <c r="J192" s="13"/>
      <c r="K192" s="13"/>
      <c r="L192" s="14">
        <f>G190*J190+G191*J191</f>
        <v>1.4187500000000002</v>
      </c>
    </row>
    <row r="193" spans="2:12" ht="24.75" customHeight="1" thickBot="1" x14ac:dyDescent="0.3">
      <c r="B193" s="1" t="s">
        <v>193</v>
      </c>
      <c r="C193" s="1"/>
      <c r="D193" s="1"/>
      <c r="E193" s="1"/>
      <c r="F193" s="1"/>
      <c r="G193" s="1"/>
      <c r="H193" s="1"/>
      <c r="I193" s="1"/>
      <c r="J193" s="2"/>
      <c r="K193" s="3" t="s">
        <v>1</v>
      </c>
      <c r="L193" s="4">
        <v>7.3000001907348603E-3</v>
      </c>
    </row>
    <row r="194" spans="2:12" ht="31.5" thickTop="1" thickBot="1" x14ac:dyDescent="0.3">
      <c r="B194" s="6" t="s">
        <v>2</v>
      </c>
      <c r="C194" s="6"/>
      <c r="D194" s="7" t="s">
        <v>3</v>
      </c>
      <c r="E194" s="7" t="s">
        <v>4</v>
      </c>
      <c r="F194" s="7" t="s">
        <v>5</v>
      </c>
      <c r="G194" s="7" t="s">
        <v>6</v>
      </c>
      <c r="H194" s="7" t="s">
        <v>7</v>
      </c>
      <c r="I194" s="7" t="s">
        <v>8</v>
      </c>
      <c r="J194" s="7" t="s">
        <v>9</v>
      </c>
      <c r="K194" s="7" t="s">
        <v>10</v>
      </c>
      <c r="L194" s="7" t="s">
        <v>11</v>
      </c>
    </row>
    <row r="195" spans="2:12" ht="64.5" customHeight="1" thickTop="1" thickBot="1" x14ac:dyDescent="0.3">
      <c r="B195" s="8" t="s">
        <v>194</v>
      </c>
      <c r="C195" s="9" t="s">
        <v>195</v>
      </c>
      <c r="D195" s="10">
        <v>5</v>
      </c>
      <c r="E195" s="10">
        <v>2</v>
      </c>
      <c r="F195" s="10">
        <v>8</v>
      </c>
      <c r="G195" s="11">
        <v>1</v>
      </c>
      <c r="H195" s="10" t="s">
        <v>196</v>
      </c>
      <c r="I195" s="10">
        <v>7</v>
      </c>
      <c r="J195" s="12">
        <f>ROUND(IF(D195 &gt; F195, (IF(AND(I195 = F195, I195 = (D195 - E195)), 125 %,IF(AND(I195&lt;=(D195+E195),I195&gt;=(D195-E195)),100%,IF(I195&gt;(D195+E195),(D195+E195)/I195,IF((I195&lt;(D195-E195)),100%+ABS(I195-D195)*25%/ABS(F195-D195)))))),IF(AND(I195=F195,I195=(D195+E195)),125%,IF(AND(I195&lt;=(D195+E195),I195&gt;=(D195-E195)),100%,IF(AND(I195=F195,I195=(D195+E195)),125%,IF(I195&lt;(D195-E195),I195/(D195-E195),IF(I195&gt;(D195+E195),100%+(I195-D195)*25%/(F195-D195))))))),4)</f>
        <v>1</v>
      </c>
      <c r="K195" s="10" t="str">
        <f>IF(J195 &gt;1,"Superou",IF(J195 =1,"Atingiu","Não atingiu"))</f>
        <v>Atingiu</v>
      </c>
      <c r="L195" s="12">
        <f>J195-100%</f>
        <v>0</v>
      </c>
    </row>
    <row r="196" spans="2:12" ht="15.75" thickTop="1" x14ac:dyDescent="0.25">
      <c r="B196" s="13" t="s">
        <v>21</v>
      </c>
      <c r="C196" s="13"/>
      <c r="D196" s="13"/>
      <c r="E196" s="13"/>
      <c r="F196" s="13"/>
      <c r="G196" s="13"/>
      <c r="H196" s="13"/>
      <c r="I196" s="13"/>
      <c r="J196" s="13"/>
      <c r="K196" s="13"/>
      <c r="L196" s="14">
        <f>G195*J195</f>
        <v>1</v>
      </c>
    </row>
    <row r="197" spans="2:12" ht="45" customHeight="1" thickBot="1" x14ac:dyDescent="0.3">
      <c r="B197" s="1" t="s">
        <v>197</v>
      </c>
      <c r="C197" s="1"/>
      <c r="D197" s="1"/>
      <c r="E197" s="1"/>
      <c r="F197" s="1"/>
      <c r="G197" s="1"/>
      <c r="H197" s="1"/>
      <c r="I197" s="1"/>
      <c r="J197" s="2"/>
      <c r="K197" s="3" t="s">
        <v>1</v>
      </c>
      <c r="L197" s="4">
        <v>7.3000001907348603E-3</v>
      </c>
    </row>
    <row r="198" spans="2:12" ht="31.5" thickTop="1" thickBot="1" x14ac:dyDescent="0.3">
      <c r="B198" s="6" t="s">
        <v>2</v>
      </c>
      <c r="C198" s="6"/>
      <c r="D198" s="7" t="s">
        <v>3</v>
      </c>
      <c r="E198" s="7" t="s">
        <v>4</v>
      </c>
      <c r="F198" s="7" t="s">
        <v>5</v>
      </c>
      <c r="G198" s="7" t="s">
        <v>6</v>
      </c>
      <c r="H198" s="7" t="s">
        <v>7</v>
      </c>
      <c r="I198" s="7" t="s">
        <v>8</v>
      </c>
      <c r="J198" s="7" t="s">
        <v>9</v>
      </c>
      <c r="K198" s="7" t="s">
        <v>10</v>
      </c>
      <c r="L198" s="7" t="s">
        <v>11</v>
      </c>
    </row>
    <row r="199" spans="2:12" ht="45" customHeight="1" thickTop="1" thickBot="1" x14ac:dyDescent="0.3">
      <c r="B199" s="8" t="s">
        <v>198</v>
      </c>
      <c r="C199" s="9" t="s">
        <v>155</v>
      </c>
      <c r="D199" s="10">
        <v>80</v>
      </c>
      <c r="E199" s="10">
        <v>10</v>
      </c>
      <c r="F199" s="10">
        <v>100</v>
      </c>
      <c r="G199" s="11">
        <v>1</v>
      </c>
      <c r="H199" s="10" t="s">
        <v>196</v>
      </c>
      <c r="I199" s="10">
        <v>60</v>
      </c>
      <c r="J199" s="12">
        <f>ROUND(IF(D199 &gt; F199, (IF(AND(I199 = F199, I199 = (D199 - E199)), 125 %,IF(AND(I199&lt;=(D199+E199),I199&gt;=(D199-E199)),100%,IF(I199&gt;(D199+E199),(D199+E199)/I199,IF((I199&lt;(D199-E199)),100%+ABS(I199-D199)*25%/ABS(F199-D199)))))),IF(AND(I199=F199,I199=(D199+E199)),125%,IF(AND(I199&lt;=(D199+E199),I199&gt;=(D199-E199)),100%,IF(AND(I199=F199,I199=(D199+E199)),125%,IF(I199&lt;(D199-E199),I199/(D199-E199),IF(I199&gt;(D199+E199),100%+(I199-D199)*25%/(F199-D199))))))),4)</f>
        <v>0.85709999999999997</v>
      </c>
      <c r="K199" s="10" t="str">
        <f>IF(J199 &gt;1,"Superou",IF(J199 =1,"Atingiu","Não atingiu"))</f>
        <v>Não atingiu</v>
      </c>
      <c r="L199" s="12">
        <f>J199-100%</f>
        <v>-0.14290000000000003</v>
      </c>
    </row>
    <row r="200" spans="2:12" ht="15.75" thickTop="1" x14ac:dyDescent="0.25">
      <c r="B200" s="13" t="s">
        <v>21</v>
      </c>
      <c r="C200" s="13"/>
      <c r="D200" s="13"/>
      <c r="E200" s="13"/>
      <c r="F200" s="13"/>
      <c r="G200" s="13"/>
      <c r="H200" s="13"/>
      <c r="I200" s="13"/>
      <c r="J200" s="13"/>
      <c r="K200" s="13"/>
      <c r="L200" s="14">
        <f>G199*J199</f>
        <v>0.85709999999999997</v>
      </c>
    </row>
    <row r="201" spans="2:12" ht="36" customHeight="1" thickBot="1" x14ac:dyDescent="0.3">
      <c r="B201" s="1" t="s">
        <v>199</v>
      </c>
      <c r="C201" s="1"/>
      <c r="D201" s="1"/>
      <c r="E201" s="1"/>
      <c r="F201" s="1"/>
      <c r="G201" s="1"/>
      <c r="H201" s="1"/>
      <c r="I201" s="1"/>
      <c r="J201" s="2"/>
      <c r="K201" s="3" t="s">
        <v>1</v>
      </c>
      <c r="L201" s="4">
        <v>7.3000001907348603E-3</v>
      </c>
    </row>
    <row r="202" spans="2:12" ht="31.5" thickTop="1" thickBot="1" x14ac:dyDescent="0.3">
      <c r="B202" s="6" t="s">
        <v>2</v>
      </c>
      <c r="C202" s="6"/>
      <c r="D202" s="7" t="s">
        <v>3</v>
      </c>
      <c r="E202" s="7" t="s">
        <v>4</v>
      </c>
      <c r="F202" s="7" t="s">
        <v>5</v>
      </c>
      <c r="G202" s="7" t="s">
        <v>6</v>
      </c>
      <c r="H202" s="7" t="s">
        <v>7</v>
      </c>
      <c r="I202" s="7" t="s">
        <v>8</v>
      </c>
      <c r="J202" s="7" t="s">
        <v>9</v>
      </c>
      <c r="K202" s="7" t="s">
        <v>10</v>
      </c>
      <c r="L202" s="7" t="s">
        <v>11</v>
      </c>
    </row>
    <row r="203" spans="2:12" ht="103.5" customHeight="1" thickTop="1" thickBot="1" x14ac:dyDescent="0.3">
      <c r="B203" s="8" t="s">
        <v>200</v>
      </c>
      <c r="C203" s="9" t="s">
        <v>201</v>
      </c>
      <c r="D203" s="10">
        <v>18</v>
      </c>
      <c r="E203" s="10">
        <v>4</v>
      </c>
      <c r="F203" s="10">
        <v>25</v>
      </c>
      <c r="G203" s="11">
        <v>0.35</v>
      </c>
      <c r="H203" s="10" t="s">
        <v>196</v>
      </c>
      <c r="I203" s="10">
        <v>15</v>
      </c>
      <c r="J203" s="12">
        <f>ROUND(IF(D203 &gt; F203, (IF(AND(I203 = F203, I203 = (D203 - E203)), 125 %,IF(AND(I203&lt;=(D203+E203),I203&gt;=(D203-E203)),100%,IF(I203&gt;(D203+E203),(D203+E203)/I203,IF((I203&lt;(D203-E203)),100%+ABS(I203-D203)*25%/ABS(F203-D203)))))),IF(AND(I203=F203,I203=(D203+E203)),125%,IF(AND(I203&lt;=(D203+E203),I203&gt;=(D203-E203)),100%,IF(AND(I203=F203,I203=(D203+E203)),125%,IF(I203&lt;(D203-E203),I203/(D203-E203),IF(I203&gt;(D203+E203),100%+(I203-D203)*25%/(F203-D203))))))),4)</f>
        <v>1</v>
      </c>
      <c r="K203" s="10" t="str">
        <f>IF(J203 &gt;1,"Superou",IF(J203 =1,"Atingiu","Não atingiu"))</f>
        <v>Atingiu</v>
      </c>
      <c r="L203" s="12">
        <f>J203-100%</f>
        <v>0</v>
      </c>
    </row>
    <row r="204" spans="2:12" ht="76.5" customHeight="1" thickTop="1" thickBot="1" x14ac:dyDescent="0.3">
      <c r="B204" s="8" t="s">
        <v>202</v>
      </c>
      <c r="C204" s="9" t="s">
        <v>203</v>
      </c>
      <c r="D204" s="10">
        <v>5</v>
      </c>
      <c r="E204" s="10">
        <v>2</v>
      </c>
      <c r="F204" s="10">
        <v>8</v>
      </c>
      <c r="G204" s="11">
        <v>0.35</v>
      </c>
      <c r="H204" s="10" t="s">
        <v>196</v>
      </c>
      <c r="I204" s="10">
        <v>7</v>
      </c>
      <c r="J204" s="12">
        <f>ROUND(IF(D204 &gt; F204, (IF(AND(I204 = F204, I204 = (D204 - E204)), 125 %,IF(AND(I204&lt;=(D204+E204),I204&gt;=(D204-E204)),100%,IF(I204&gt;(D204+E204),(D204+E204)/I204,IF((I204&lt;(D204-E204)),100%+ABS(I204-D204)*25%/ABS(F204-D204)))))),IF(AND(I204=F204,I204=(D204+E204)),125%,IF(AND(I204&lt;=(D204+E204),I204&gt;=(D204-E204)),100%,IF(AND(I204=F204,I204=(D204+E204)),125%,IF(I204&lt;(D204-E204),I204/(D204-E204),IF(I204&gt;(D204+E204),100%+(I204-D204)*25%/(F204-D204))))))),4)</f>
        <v>1</v>
      </c>
      <c r="K204" s="10" t="str">
        <f>IF(J204 &gt;1,"Superou",IF(J204 =1,"Atingiu","Não atingiu"))</f>
        <v>Atingiu</v>
      </c>
      <c r="L204" s="12">
        <f>J204-100%</f>
        <v>0</v>
      </c>
    </row>
    <row r="205" spans="2:12" ht="86.25" customHeight="1" thickTop="1" thickBot="1" x14ac:dyDescent="0.3">
      <c r="B205" s="8" t="s">
        <v>204</v>
      </c>
      <c r="C205" s="9" t="s">
        <v>205</v>
      </c>
      <c r="D205" s="10">
        <v>7</v>
      </c>
      <c r="E205" s="10">
        <v>2</v>
      </c>
      <c r="F205" s="10">
        <v>10</v>
      </c>
      <c r="G205" s="11">
        <v>0.3</v>
      </c>
      <c r="H205" s="10" t="s">
        <v>196</v>
      </c>
      <c r="I205" s="10">
        <v>7</v>
      </c>
      <c r="J205" s="12">
        <f>ROUND(IF(D205 &gt; F205, (IF(AND(I205 = F205, I205 = (D205 - E205)), 125 %,IF(AND(I205&lt;=(D205+E205),I205&gt;=(D205-E205)),100%,IF(I205&gt;(D205+E205),(D205+E205)/I205,IF((I205&lt;(D205-E205)),100%+ABS(I205-D205)*25%/ABS(F205-D205)))))),IF(AND(I205=F205,I205=(D205+E205)),125%,IF(AND(I205&lt;=(D205+E205),I205&gt;=(D205-E205)),100%,IF(AND(I205=F205,I205=(D205+E205)),125%,IF(I205&lt;(D205-E205),I205/(D205-E205),IF(I205&gt;(D205+E205),100%+(I205-D205)*25%/(F205-D205))))))),4)</f>
        <v>1</v>
      </c>
      <c r="K205" s="10" t="str">
        <f>IF(J205 &gt;1,"Superou",IF(J205 =1,"Atingiu","Não atingiu"))</f>
        <v>Atingiu</v>
      </c>
      <c r="L205" s="12">
        <f>J205-100%</f>
        <v>0</v>
      </c>
    </row>
    <row r="206" spans="2:12" ht="15.75" thickTop="1" x14ac:dyDescent="0.25">
      <c r="B206" s="13" t="s">
        <v>21</v>
      </c>
      <c r="C206" s="13"/>
      <c r="D206" s="13"/>
      <c r="E206" s="13"/>
      <c r="F206" s="13"/>
      <c r="G206" s="13"/>
      <c r="H206" s="13"/>
      <c r="I206" s="13"/>
      <c r="J206" s="13"/>
      <c r="K206" s="13"/>
      <c r="L206" s="14">
        <f>G203*J203+G204*J204+G205*J205</f>
        <v>1</v>
      </c>
    </row>
    <row r="207" spans="2:12" ht="24.75" customHeight="1" thickBot="1" x14ac:dyDescent="0.3">
      <c r="B207" s="1" t="s">
        <v>206</v>
      </c>
      <c r="C207" s="1"/>
      <c r="D207" s="1"/>
      <c r="E207" s="1"/>
      <c r="F207" s="1"/>
      <c r="G207" s="1"/>
      <c r="H207" s="1"/>
      <c r="I207" s="1"/>
      <c r="J207" s="2"/>
      <c r="K207" s="3" t="s">
        <v>1</v>
      </c>
      <c r="L207" s="4">
        <v>7.3000001907348603E-3</v>
      </c>
    </row>
    <row r="208" spans="2:12" ht="31.5" thickTop="1" thickBot="1" x14ac:dyDescent="0.3">
      <c r="B208" s="6" t="s">
        <v>2</v>
      </c>
      <c r="C208" s="6"/>
      <c r="D208" s="7" t="s">
        <v>3</v>
      </c>
      <c r="E208" s="7" t="s">
        <v>4</v>
      </c>
      <c r="F208" s="7" t="s">
        <v>5</v>
      </c>
      <c r="G208" s="7" t="s">
        <v>6</v>
      </c>
      <c r="H208" s="7" t="s">
        <v>7</v>
      </c>
      <c r="I208" s="7" t="s">
        <v>8</v>
      </c>
      <c r="J208" s="7" t="s">
        <v>9</v>
      </c>
      <c r="K208" s="7" t="s">
        <v>10</v>
      </c>
      <c r="L208" s="7" t="s">
        <v>11</v>
      </c>
    </row>
    <row r="209" spans="2:12" ht="71.25" customHeight="1" thickTop="1" thickBot="1" x14ac:dyDescent="0.3">
      <c r="B209" s="8" t="s">
        <v>207</v>
      </c>
      <c r="C209" s="9" t="s">
        <v>208</v>
      </c>
      <c r="D209" s="10">
        <v>12</v>
      </c>
      <c r="E209" s="10">
        <v>2</v>
      </c>
      <c r="F209" s="10">
        <v>15</v>
      </c>
      <c r="G209" s="11">
        <v>0.35</v>
      </c>
      <c r="H209" s="10" t="s">
        <v>196</v>
      </c>
      <c r="I209" s="10">
        <v>10</v>
      </c>
      <c r="J209" s="12">
        <f>ROUND(IF(D209 &gt; F209, (IF(AND(I209 = F209, I209 = (D209 - E209)), 125 %,IF(AND(I209&lt;=(D209+E209),I209&gt;=(D209-E209)),100%,IF(I209&gt;(D209+E209),(D209+E209)/I209,IF((I209&lt;(D209-E209)),100%+ABS(I209-D209)*25%/ABS(F209-D209)))))),IF(AND(I209=F209,I209=(D209+E209)),125%,IF(AND(I209&lt;=(D209+E209),I209&gt;=(D209-E209)),100%,IF(AND(I209=F209,I209=(D209+E209)),125%,IF(I209&lt;(D209-E209),I209/(D209-E209),IF(I209&gt;(D209+E209),100%+(I209-D209)*25%/(F209-D209))))))),4)</f>
        <v>1</v>
      </c>
      <c r="K209" s="10" t="str">
        <f>IF(J209 &gt;1,"Superou",IF(J209 =1,"Atingiu","Não atingiu"))</f>
        <v>Atingiu</v>
      </c>
      <c r="L209" s="12">
        <f>J209-100%</f>
        <v>0</v>
      </c>
    </row>
    <row r="210" spans="2:12" ht="69" customHeight="1" thickTop="1" thickBot="1" x14ac:dyDescent="0.3">
      <c r="B210" s="8" t="s">
        <v>209</v>
      </c>
      <c r="C210" s="9" t="s">
        <v>210</v>
      </c>
      <c r="D210" s="10">
        <v>4</v>
      </c>
      <c r="E210" s="10">
        <v>1</v>
      </c>
      <c r="F210" s="10">
        <v>6</v>
      </c>
      <c r="G210" s="11">
        <v>0.35</v>
      </c>
      <c r="H210" s="10" t="s">
        <v>196</v>
      </c>
      <c r="I210" s="10">
        <v>3</v>
      </c>
      <c r="J210" s="12">
        <f>ROUND(IF(D210 &gt; F210, (IF(AND(I210 = F210, I210 = (D210 - E210)), 125 %,IF(AND(I210&lt;=(D210+E210),I210&gt;=(D210-E210)),100%,IF(I210&gt;(D210+E210),(D210+E210)/I210,IF((I210&lt;(D210-E210)),100%+ABS(I210-D210)*25%/ABS(F210-D210)))))),IF(AND(I210=F210,I210=(D210+E210)),125%,IF(AND(I210&lt;=(D210+E210),I210&gt;=(D210-E210)),100%,IF(AND(I210=F210,I210=(D210+E210)),125%,IF(I210&lt;(D210-E210),I210/(D210-E210),IF(I210&gt;(D210+E210),100%+(I210-D210)*25%/(F210-D210))))))),4)</f>
        <v>1</v>
      </c>
      <c r="K210" s="10" t="str">
        <f>IF(J210 &gt;1,"Superou",IF(J210 =1,"Atingiu","Não atingiu"))</f>
        <v>Atingiu</v>
      </c>
      <c r="L210" s="12">
        <f>J210-100%</f>
        <v>0</v>
      </c>
    </row>
    <row r="211" spans="2:12" ht="96" customHeight="1" thickTop="1" thickBot="1" x14ac:dyDescent="0.3">
      <c r="B211" s="8" t="s">
        <v>211</v>
      </c>
      <c r="C211" s="9" t="s">
        <v>212</v>
      </c>
      <c r="D211" s="10">
        <v>7</v>
      </c>
      <c r="E211" s="10">
        <v>2</v>
      </c>
      <c r="F211" s="10">
        <v>10</v>
      </c>
      <c r="G211" s="11">
        <v>0.3</v>
      </c>
      <c r="H211" s="10" t="s">
        <v>196</v>
      </c>
      <c r="I211" s="10">
        <v>8</v>
      </c>
      <c r="J211" s="12">
        <f>ROUND(IF(D211 &gt; F211, (IF(AND(I211 = F211, I211 = (D211 - E211)), 125 %,IF(AND(I211&lt;=(D211+E211),I211&gt;=(D211-E211)),100%,IF(I211&gt;(D211+E211),(D211+E211)/I211,IF((I211&lt;(D211-E211)),100%+ABS(I211-D211)*25%/ABS(F211-D211)))))),IF(AND(I211=F211,I211=(D211+E211)),125%,IF(AND(I211&lt;=(D211+E211),I211&gt;=(D211-E211)),100%,IF(AND(I211=F211,I211=(D211+E211)),125%,IF(I211&lt;(D211-E211),I211/(D211-E211),IF(I211&gt;(D211+E211),100%+(I211-D211)*25%/(F211-D211))))))),4)</f>
        <v>1</v>
      </c>
      <c r="K211" s="10" t="str">
        <f>IF(J211 &gt;1,"Superou",IF(J211 =1,"Atingiu","Não atingiu"))</f>
        <v>Atingiu</v>
      </c>
      <c r="L211" s="12">
        <f>J211-100%</f>
        <v>0</v>
      </c>
    </row>
    <row r="212" spans="2:12" ht="15.75" thickTop="1" x14ac:dyDescent="0.25">
      <c r="B212" s="13" t="s">
        <v>21</v>
      </c>
      <c r="C212" s="13"/>
      <c r="D212" s="13"/>
      <c r="E212" s="13"/>
      <c r="F212" s="13"/>
      <c r="G212" s="13"/>
      <c r="H212" s="13"/>
      <c r="I212" s="13"/>
      <c r="J212" s="13"/>
      <c r="K212" s="13"/>
      <c r="L212" s="14">
        <f>G209*J209+G210*J210+G211*J211</f>
        <v>1</v>
      </c>
    </row>
    <row r="213" spans="2:12" ht="24.75" customHeight="1" thickBot="1" x14ac:dyDescent="0.3">
      <c r="B213" s="1" t="s">
        <v>213</v>
      </c>
      <c r="C213" s="1"/>
      <c r="D213" s="1"/>
      <c r="E213" s="1"/>
      <c r="F213" s="1"/>
      <c r="G213" s="1"/>
      <c r="H213" s="1"/>
      <c r="I213" s="1"/>
      <c r="J213" s="2"/>
      <c r="K213" s="3" t="s">
        <v>1</v>
      </c>
      <c r="L213" s="4">
        <v>7.3000001907348603E-3</v>
      </c>
    </row>
    <row r="214" spans="2:12" ht="31.5" thickTop="1" thickBot="1" x14ac:dyDescent="0.3">
      <c r="B214" s="6" t="s">
        <v>2</v>
      </c>
      <c r="C214" s="6"/>
      <c r="D214" s="7" t="s">
        <v>3</v>
      </c>
      <c r="E214" s="7" t="s">
        <v>4</v>
      </c>
      <c r="F214" s="7" t="s">
        <v>5</v>
      </c>
      <c r="G214" s="7" t="s">
        <v>6</v>
      </c>
      <c r="H214" s="7" t="s">
        <v>7</v>
      </c>
      <c r="I214" s="7" t="s">
        <v>8</v>
      </c>
      <c r="J214" s="7" t="s">
        <v>9</v>
      </c>
      <c r="K214" s="7" t="s">
        <v>10</v>
      </c>
      <c r="L214" s="7" t="s">
        <v>11</v>
      </c>
    </row>
    <row r="215" spans="2:12" ht="84" customHeight="1" thickTop="1" thickBot="1" x14ac:dyDescent="0.3">
      <c r="B215" s="8" t="s">
        <v>214</v>
      </c>
      <c r="C215" s="9" t="s">
        <v>215</v>
      </c>
      <c r="D215" s="10">
        <v>90</v>
      </c>
      <c r="E215" s="10">
        <v>2</v>
      </c>
      <c r="F215" s="10">
        <v>100</v>
      </c>
      <c r="G215" s="11">
        <v>1</v>
      </c>
      <c r="H215" s="10" t="s">
        <v>216</v>
      </c>
      <c r="I215" s="10">
        <v>100</v>
      </c>
      <c r="J215" s="12">
        <f>ROUND(IF(D215 &gt; F215, (IF(AND(I215 = F215, I215 = (D215 - E215)), 125 %,IF(AND(I215&lt;=(D215+E215),I215&gt;=(D215-E215)),100%,IF(I215&gt;(D215+E215),(D215+E215)/I215,IF((I215&lt;(D215-E215)),100%+ABS(I215-D215)*25%/ABS(F215-D215)))))),IF(AND(I215=F215,I215=(D215+E215)),125%,IF(AND(I215&lt;=(D215+E215),I215&gt;=(D215-E215)),100%,IF(AND(I215=F215,I215=(D215+E215)),125%,IF(I215&lt;(D215-E215),I215/(D215-E215),IF(I215&gt;(D215+E215),100%+(I215-D215)*25%/(F215-D215))))))),4)</f>
        <v>1.25</v>
      </c>
      <c r="K215" s="10" t="str">
        <f>IF(J215 &gt;1,"Superou",IF(J215 =1,"Atingiu","Não atingiu"))</f>
        <v>Superou</v>
      </c>
      <c r="L215" s="12">
        <f>J215-100%</f>
        <v>0.25</v>
      </c>
    </row>
    <row r="216" spans="2:12" ht="15.75" thickTop="1" x14ac:dyDescent="0.25">
      <c r="B216" s="13" t="s">
        <v>21</v>
      </c>
      <c r="C216" s="13"/>
      <c r="D216" s="13"/>
      <c r="E216" s="13"/>
      <c r="F216" s="13"/>
      <c r="G216" s="13"/>
      <c r="H216" s="13"/>
      <c r="I216" s="13"/>
      <c r="J216" s="13"/>
      <c r="K216" s="13"/>
      <c r="L216" s="14">
        <f>G215*J215</f>
        <v>1.25</v>
      </c>
    </row>
    <row r="217" spans="2:12" ht="24.75" customHeight="1" thickBot="1" x14ac:dyDescent="0.3">
      <c r="B217" s="1" t="s">
        <v>217</v>
      </c>
      <c r="C217" s="1"/>
      <c r="D217" s="1"/>
      <c r="E217" s="1"/>
      <c r="F217" s="1"/>
      <c r="G217" s="1"/>
      <c r="H217" s="1"/>
      <c r="I217" s="1"/>
      <c r="J217" s="2"/>
      <c r="K217" s="3" t="s">
        <v>1</v>
      </c>
      <c r="L217" s="4">
        <v>7.3000001907348603E-3</v>
      </c>
    </row>
    <row r="218" spans="2:12" ht="31.5" thickTop="1" thickBot="1" x14ac:dyDescent="0.3">
      <c r="B218" s="6" t="s">
        <v>2</v>
      </c>
      <c r="C218" s="6"/>
      <c r="D218" s="7" t="s">
        <v>3</v>
      </c>
      <c r="E218" s="7" t="s">
        <v>4</v>
      </c>
      <c r="F218" s="7" t="s">
        <v>5</v>
      </c>
      <c r="G218" s="7" t="s">
        <v>6</v>
      </c>
      <c r="H218" s="7" t="s">
        <v>7</v>
      </c>
      <c r="I218" s="7" t="s">
        <v>8</v>
      </c>
      <c r="J218" s="7" t="s">
        <v>9</v>
      </c>
      <c r="K218" s="7" t="s">
        <v>10</v>
      </c>
      <c r="L218" s="7" t="s">
        <v>11</v>
      </c>
    </row>
    <row r="219" spans="2:12" ht="65.25" customHeight="1" thickTop="1" thickBot="1" x14ac:dyDescent="0.3">
      <c r="B219" s="8" t="s">
        <v>218</v>
      </c>
      <c r="C219" s="9" t="s">
        <v>219</v>
      </c>
      <c r="D219" s="10">
        <v>2</v>
      </c>
      <c r="E219" s="10">
        <v>1</v>
      </c>
      <c r="F219" s="10">
        <v>4</v>
      </c>
      <c r="G219" s="11">
        <v>0.5</v>
      </c>
      <c r="H219" s="10" t="s">
        <v>216</v>
      </c>
      <c r="I219" s="10">
        <v>2</v>
      </c>
      <c r="J219" s="12">
        <f>ROUND(IF(D219 &gt; F219, (IF(AND(I219 = F219, I219 = (D219 - E219)), 125 %,IF(AND(I219&lt;=(D219+E219),I219&gt;=(D219-E219)),100%,IF(I219&gt;(D219+E219),(D219+E219)/I219,IF((I219&lt;(D219-E219)),100%+ABS(I219-D219)*25%/ABS(F219-D219)))))),IF(AND(I219=F219,I219=(D219+E219)),125%,IF(AND(I219&lt;=(D219+E219),I219&gt;=(D219-E219)),100%,IF(AND(I219=F219,I219=(D219+E219)),125%,IF(I219&lt;(D219-E219),I219/(D219-E219),IF(I219&gt;(D219+E219),100%+(I219-D219)*25%/(F219-D219))))))),4)</f>
        <v>1</v>
      </c>
      <c r="K219" s="10" t="str">
        <f>IF(J219 &gt;1,"Superou",IF(J219 =1,"Atingiu","Não atingiu"))</f>
        <v>Atingiu</v>
      </c>
      <c r="L219" s="12">
        <f>J219-100%</f>
        <v>0</v>
      </c>
    </row>
    <row r="220" spans="2:12" ht="60" customHeight="1" thickTop="1" thickBot="1" x14ac:dyDescent="0.3">
      <c r="B220" s="8" t="s">
        <v>220</v>
      </c>
      <c r="C220" s="9" t="s">
        <v>221</v>
      </c>
      <c r="D220" s="10">
        <v>2</v>
      </c>
      <c r="E220" s="10">
        <v>1</v>
      </c>
      <c r="F220" s="10">
        <v>4</v>
      </c>
      <c r="G220" s="11">
        <v>0.5</v>
      </c>
      <c r="H220" s="10" t="s">
        <v>216</v>
      </c>
      <c r="I220" s="10">
        <v>4</v>
      </c>
      <c r="J220" s="12">
        <f>ROUND(IF(D220 &gt; F220, (IF(AND(I220 = F220, I220 = (D220 - E220)), 125 %,IF(AND(I220&lt;=(D220+E220),I220&gt;=(D220-E220)),100%,IF(I220&gt;(D220+E220),(D220+E220)/I220,IF((I220&lt;(D220-E220)),100%+ABS(I220-D220)*25%/ABS(F220-D220)))))),IF(AND(I220=F220,I220=(D220+E220)),125%,IF(AND(I220&lt;=(D220+E220),I220&gt;=(D220-E220)),100%,IF(AND(I220=F220,I220=(D220+E220)),125%,IF(I220&lt;(D220-E220),I220/(D220-E220),IF(I220&gt;(D220+E220),100%+(I220-D220)*25%/(F220-D220))))))),4)</f>
        <v>1.25</v>
      </c>
      <c r="K220" s="10" t="str">
        <f>IF(J220 &gt;1,"Superou",IF(J220 =1,"Atingiu","Não atingiu"))</f>
        <v>Superou</v>
      </c>
      <c r="L220" s="12">
        <f>J220-100%</f>
        <v>0.25</v>
      </c>
    </row>
    <row r="221" spans="2:12" ht="15.75" thickTop="1" x14ac:dyDescent="0.25">
      <c r="B221" s="13" t="s">
        <v>21</v>
      </c>
      <c r="C221" s="13"/>
      <c r="D221" s="13"/>
      <c r="E221" s="13"/>
      <c r="F221" s="13"/>
      <c r="G221" s="13"/>
      <c r="H221" s="13"/>
      <c r="I221" s="13"/>
      <c r="J221" s="13"/>
      <c r="K221" s="13"/>
      <c r="L221" s="14">
        <f>G219*J219+G220*J220</f>
        <v>1.125</v>
      </c>
    </row>
    <row r="222" spans="2:12" ht="24.75" customHeight="1" thickBot="1" x14ac:dyDescent="0.3">
      <c r="B222" s="1" t="s">
        <v>222</v>
      </c>
      <c r="C222" s="1"/>
      <c r="D222" s="1"/>
      <c r="E222" s="1"/>
      <c r="F222" s="1"/>
      <c r="G222" s="1"/>
      <c r="H222" s="1"/>
      <c r="I222" s="1"/>
      <c r="J222" s="2"/>
      <c r="K222" s="3" t="s">
        <v>1</v>
      </c>
      <c r="L222" s="4">
        <v>7.3000001907348603E-3</v>
      </c>
    </row>
    <row r="223" spans="2:12" ht="31.5" thickTop="1" thickBot="1" x14ac:dyDescent="0.3">
      <c r="B223" s="6" t="s">
        <v>2</v>
      </c>
      <c r="C223" s="6"/>
      <c r="D223" s="7" t="s">
        <v>3</v>
      </c>
      <c r="E223" s="7" t="s">
        <v>4</v>
      </c>
      <c r="F223" s="7" t="s">
        <v>5</v>
      </c>
      <c r="G223" s="7" t="s">
        <v>6</v>
      </c>
      <c r="H223" s="7" t="s">
        <v>7</v>
      </c>
      <c r="I223" s="7" t="s">
        <v>8</v>
      </c>
      <c r="J223" s="7" t="s">
        <v>9</v>
      </c>
      <c r="K223" s="7" t="s">
        <v>10</v>
      </c>
      <c r="L223" s="7" t="s">
        <v>11</v>
      </c>
    </row>
    <row r="224" spans="2:12" ht="76.5" customHeight="1" thickTop="1" thickBot="1" x14ac:dyDescent="0.3">
      <c r="B224" s="8" t="s">
        <v>223</v>
      </c>
      <c r="C224" s="9" t="s">
        <v>158</v>
      </c>
      <c r="D224" s="10">
        <v>90</v>
      </c>
      <c r="E224" s="10">
        <v>5</v>
      </c>
      <c r="F224" s="10">
        <v>100</v>
      </c>
      <c r="G224" s="11">
        <v>1</v>
      </c>
      <c r="H224" s="10" t="s">
        <v>216</v>
      </c>
      <c r="I224" s="10">
        <v>100</v>
      </c>
      <c r="J224" s="12">
        <f>ROUND(IF(D224 &gt; F224, (IF(AND(I224 = F224, I224 = (D224 - E224)), 125 %,IF(AND(I224&lt;=(D224+E224),I224&gt;=(D224-E224)),100%,IF(I224&gt;(D224+E224),(D224+E224)/I224,IF((I224&lt;(D224-E224)),100%+ABS(I224-D224)*25%/ABS(F224-D224)))))),IF(AND(I224=F224,I224=(D224+E224)),125%,IF(AND(I224&lt;=(D224+E224),I224&gt;=(D224-E224)),100%,IF(AND(I224=F224,I224=(D224+E224)),125%,IF(I224&lt;(D224-E224),I224/(D224-E224),IF(I224&gt;(D224+E224),100%+(I224-D224)*25%/(F224-D224))))))),4)</f>
        <v>1.25</v>
      </c>
      <c r="K224" s="10" t="str">
        <f>IF(J224 &gt;1,"Superou",IF(J224 =1,"Atingiu","Não atingiu"))</f>
        <v>Superou</v>
      </c>
      <c r="L224" s="12">
        <f>J224-100%</f>
        <v>0.25</v>
      </c>
    </row>
    <row r="225" spans="2:12" ht="15.75" thickTop="1" x14ac:dyDescent="0.25">
      <c r="B225" s="13" t="s">
        <v>21</v>
      </c>
      <c r="C225" s="13"/>
      <c r="D225" s="13"/>
      <c r="E225" s="13"/>
      <c r="F225" s="13"/>
      <c r="G225" s="13"/>
      <c r="H225" s="13"/>
      <c r="I225" s="13"/>
      <c r="J225" s="13"/>
      <c r="K225" s="13"/>
      <c r="L225" s="14">
        <f>G224*J224</f>
        <v>1.25</v>
      </c>
    </row>
    <row r="226" spans="2:12" ht="24.75" customHeight="1" thickBot="1" x14ac:dyDescent="0.3">
      <c r="B226" s="1" t="s">
        <v>224</v>
      </c>
      <c r="C226" s="1"/>
      <c r="D226" s="1"/>
      <c r="E226" s="1"/>
      <c r="F226" s="1"/>
      <c r="G226" s="1"/>
      <c r="H226" s="1"/>
      <c r="I226" s="1"/>
      <c r="J226" s="2"/>
      <c r="K226" s="3" t="s">
        <v>1</v>
      </c>
      <c r="L226" s="4">
        <v>7.3000001907348603E-3</v>
      </c>
    </row>
    <row r="227" spans="2:12" ht="31.5" thickTop="1" thickBot="1" x14ac:dyDescent="0.3">
      <c r="B227" s="6" t="s">
        <v>2</v>
      </c>
      <c r="C227" s="6"/>
      <c r="D227" s="7" t="s">
        <v>3</v>
      </c>
      <c r="E227" s="7" t="s">
        <v>4</v>
      </c>
      <c r="F227" s="7" t="s">
        <v>5</v>
      </c>
      <c r="G227" s="7" t="s">
        <v>6</v>
      </c>
      <c r="H227" s="7" t="s">
        <v>7</v>
      </c>
      <c r="I227" s="7" t="s">
        <v>8</v>
      </c>
      <c r="J227" s="7" t="s">
        <v>9</v>
      </c>
      <c r="K227" s="7" t="s">
        <v>10</v>
      </c>
      <c r="L227" s="7" t="s">
        <v>11</v>
      </c>
    </row>
    <row r="228" spans="2:12" ht="90.75" customHeight="1" thickTop="1" thickBot="1" x14ac:dyDescent="0.3">
      <c r="B228" s="8" t="s">
        <v>225</v>
      </c>
      <c r="C228" s="9" t="s">
        <v>226</v>
      </c>
      <c r="D228" s="10">
        <v>80</v>
      </c>
      <c r="E228" s="10">
        <v>5</v>
      </c>
      <c r="F228" s="10">
        <v>90</v>
      </c>
      <c r="G228" s="11">
        <v>1</v>
      </c>
      <c r="H228" s="10" t="s">
        <v>227</v>
      </c>
      <c r="I228" s="10">
        <v>112</v>
      </c>
      <c r="J228" s="12">
        <f>ROUND(IF(D228 &gt; F228, (IF(AND(I228 = F228, I228 = (D228 - E228)), 125 %,IF(AND(I228&lt;=(D228+E228),I228&gt;=(D228-E228)),100%,IF(I228&gt;(D228+E228),(D228+E228)/I228,IF((I228&lt;(D228-E228)),100%+ABS(I228-D228)*25%/ABS(F228-D228)))))),IF(AND(I228=F228,I228=(D228+E228)),125%,IF(AND(I228&lt;=(D228+E228),I228&gt;=(D228-E228)),100%,IF(AND(I228=F228,I228=(D228+E228)),125%,IF(I228&lt;(D228-E228),I228/(D228-E228),IF(I228&gt;(D228+E228),100%+(I228-D228)*25%/(F228-D228))))))),4)</f>
        <v>1.8</v>
      </c>
      <c r="K228" s="10" t="str">
        <f>IF(J228 &gt;1,"Superou",IF(J228 =1,"Atingiu","Não atingiu"))</f>
        <v>Superou</v>
      </c>
      <c r="L228" s="12">
        <f>J228-100%</f>
        <v>0.8</v>
      </c>
    </row>
    <row r="229" spans="2:12" ht="15.75" thickTop="1" x14ac:dyDescent="0.25">
      <c r="B229" s="13" t="s">
        <v>21</v>
      </c>
      <c r="C229" s="13"/>
      <c r="D229" s="13"/>
      <c r="E229" s="13"/>
      <c r="F229" s="13"/>
      <c r="G229" s="13"/>
      <c r="H229" s="13"/>
      <c r="I229" s="13"/>
      <c r="J229" s="13"/>
      <c r="K229" s="13"/>
      <c r="L229" s="14">
        <f>G228*J228</f>
        <v>1.8</v>
      </c>
    </row>
    <row r="230" spans="2:12" ht="24.75" customHeight="1" thickBot="1" x14ac:dyDescent="0.3">
      <c r="B230" s="1" t="s">
        <v>228</v>
      </c>
      <c r="C230" s="1"/>
      <c r="D230" s="1"/>
      <c r="E230" s="1"/>
      <c r="F230" s="1"/>
      <c r="G230" s="1"/>
      <c r="H230" s="1"/>
      <c r="I230" s="1"/>
      <c r="J230" s="2"/>
      <c r="K230" s="3" t="s">
        <v>1</v>
      </c>
      <c r="L230" s="4">
        <v>7.3000001907348603E-3</v>
      </c>
    </row>
    <row r="231" spans="2:12" ht="31.5" thickTop="1" thickBot="1" x14ac:dyDescent="0.3">
      <c r="B231" s="6" t="s">
        <v>2</v>
      </c>
      <c r="C231" s="6"/>
      <c r="D231" s="7" t="s">
        <v>3</v>
      </c>
      <c r="E231" s="7" t="s">
        <v>4</v>
      </c>
      <c r="F231" s="7" t="s">
        <v>5</v>
      </c>
      <c r="G231" s="7" t="s">
        <v>6</v>
      </c>
      <c r="H231" s="7" t="s">
        <v>7</v>
      </c>
      <c r="I231" s="7" t="s">
        <v>8</v>
      </c>
      <c r="J231" s="7" t="s">
        <v>9</v>
      </c>
      <c r="K231" s="7" t="s">
        <v>10</v>
      </c>
      <c r="L231" s="7" t="s">
        <v>11</v>
      </c>
    </row>
    <row r="232" spans="2:12" ht="92.25" customHeight="1" thickTop="1" thickBot="1" x14ac:dyDescent="0.3">
      <c r="B232" s="8" t="s">
        <v>229</v>
      </c>
      <c r="C232" s="9" t="s">
        <v>230</v>
      </c>
      <c r="D232" s="10">
        <v>85</v>
      </c>
      <c r="E232" s="10">
        <v>5</v>
      </c>
      <c r="F232" s="10">
        <v>95</v>
      </c>
      <c r="G232" s="11">
        <v>1</v>
      </c>
      <c r="H232" s="10" t="s">
        <v>227</v>
      </c>
      <c r="I232" s="10">
        <v>90.77</v>
      </c>
      <c r="J232" s="12">
        <f>ROUND(IF(D232 &gt; F232, (IF(AND(I232 = F232, I232 = (D232 - E232)), 125 %,IF(AND(I232&lt;=(D232+E232),I232&gt;=(D232-E232)),100%,IF(I232&gt;(D232+E232),(D232+E232)/I232,IF((I232&lt;(D232-E232)),100%+ABS(I232-D232)*25%/ABS(F232-D232)))))),IF(AND(I232=F232,I232=(D232+E232)),125%,IF(AND(I232&lt;=(D232+E232),I232&gt;=(D232-E232)),100%,IF(AND(I232=F232,I232=(D232+E232)),125%,IF(I232&lt;(D232-E232),I232/(D232-E232),IF(I232&gt;(D232+E232),100%+(I232-D232)*25%/(F232-D232))))))),4)</f>
        <v>1.1443000000000001</v>
      </c>
      <c r="K232" s="10" t="str">
        <f>IF(J232 &gt;1,"Superou",IF(J232 =1,"Atingiu","Não atingiu"))</f>
        <v>Superou</v>
      </c>
      <c r="L232" s="12">
        <f>J232-100%</f>
        <v>0.14430000000000009</v>
      </c>
    </row>
    <row r="233" spans="2:12" ht="15.75" thickTop="1" x14ac:dyDescent="0.25">
      <c r="B233" s="13" t="s">
        <v>21</v>
      </c>
      <c r="C233" s="13"/>
      <c r="D233" s="13"/>
      <c r="E233" s="13"/>
      <c r="F233" s="13"/>
      <c r="G233" s="13"/>
      <c r="H233" s="13"/>
      <c r="I233" s="13"/>
      <c r="J233" s="13"/>
      <c r="K233" s="13"/>
      <c r="L233" s="14">
        <f>G232*J232</f>
        <v>1.1443000000000001</v>
      </c>
    </row>
    <row r="234" spans="2:12" ht="24.75" customHeight="1" thickBot="1" x14ac:dyDescent="0.3">
      <c r="B234" s="1" t="s">
        <v>231</v>
      </c>
      <c r="C234" s="1"/>
      <c r="D234" s="1"/>
      <c r="E234" s="1"/>
      <c r="F234" s="1"/>
      <c r="G234" s="1"/>
      <c r="H234" s="1"/>
      <c r="I234" s="1"/>
      <c r="J234" s="2"/>
      <c r="K234" s="3" t="s">
        <v>1</v>
      </c>
      <c r="L234" s="4">
        <v>7.3000001907348603E-3</v>
      </c>
    </row>
    <row r="235" spans="2:12" ht="31.5" thickTop="1" thickBot="1" x14ac:dyDescent="0.3">
      <c r="B235" s="6" t="s">
        <v>2</v>
      </c>
      <c r="C235" s="6"/>
      <c r="D235" s="7" t="s">
        <v>3</v>
      </c>
      <c r="E235" s="7" t="s">
        <v>4</v>
      </c>
      <c r="F235" s="7" t="s">
        <v>5</v>
      </c>
      <c r="G235" s="7" t="s">
        <v>6</v>
      </c>
      <c r="H235" s="7" t="s">
        <v>7</v>
      </c>
      <c r="I235" s="7" t="s">
        <v>8</v>
      </c>
      <c r="J235" s="7" t="s">
        <v>9</v>
      </c>
      <c r="K235" s="7" t="s">
        <v>10</v>
      </c>
      <c r="L235" s="7" t="s">
        <v>11</v>
      </c>
    </row>
    <row r="236" spans="2:12" ht="90.75" customHeight="1" thickTop="1" thickBot="1" x14ac:dyDescent="0.3">
      <c r="B236" s="8" t="s">
        <v>232</v>
      </c>
      <c r="C236" s="9" t="s">
        <v>233</v>
      </c>
      <c r="D236" s="10">
        <v>90</v>
      </c>
      <c r="E236" s="10">
        <v>5</v>
      </c>
      <c r="F236" s="10">
        <v>100</v>
      </c>
      <c r="G236" s="11">
        <v>1</v>
      </c>
      <c r="H236" s="10" t="s">
        <v>227</v>
      </c>
      <c r="I236" s="10">
        <v>95.08</v>
      </c>
      <c r="J236" s="12">
        <f>ROUND(IF(D236 &gt; F236, (IF(AND(I236 = F236, I236 = (D236 - E236)), 125 %,IF(AND(I236&lt;=(D236+E236),I236&gt;=(D236-E236)),100%,IF(I236&gt;(D236+E236),(D236+E236)/I236,IF((I236&lt;(D236-E236)),100%+ABS(I236-D236)*25%/ABS(F236-D236)))))),IF(AND(I236=F236,I236=(D236+E236)),125%,IF(AND(I236&lt;=(D236+E236),I236&gt;=(D236-E236)),100%,IF(AND(I236=F236,I236=(D236+E236)),125%,IF(I236&lt;(D236-E236),I236/(D236-E236),IF(I236&gt;(D236+E236),100%+(I236-D236)*25%/(F236-D236))))))),4)</f>
        <v>1.127</v>
      </c>
      <c r="K236" s="10" t="str">
        <f>IF(J236 &gt;1,"Superou",IF(J236 =1,"Atingiu","Não atingiu"))</f>
        <v>Superou</v>
      </c>
      <c r="L236" s="12">
        <f>J236-100%</f>
        <v>0.127</v>
      </c>
    </row>
    <row r="237" spans="2:12" ht="15.75" thickTop="1" x14ac:dyDescent="0.25">
      <c r="B237" s="13" t="s">
        <v>21</v>
      </c>
      <c r="C237" s="13"/>
      <c r="D237" s="13"/>
      <c r="E237" s="13"/>
      <c r="F237" s="13"/>
      <c r="G237" s="13"/>
      <c r="H237" s="13"/>
      <c r="I237" s="13"/>
      <c r="J237" s="13"/>
      <c r="K237" s="13"/>
      <c r="L237" s="14">
        <f>G236*J236</f>
        <v>1.127</v>
      </c>
    </row>
    <row r="238" spans="2:12" ht="24.75" customHeight="1" thickBot="1" x14ac:dyDescent="0.3">
      <c r="B238" s="1" t="s">
        <v>234</v>
      </c>
      <c r="C238" s="1"/>
      <c r="D238" s="1"/>
      <c r="E238" s="1"/>
      <c r="F238" s="1"/>
      <c r="G238" s="1"/>
      <c r="H238" s="1"/>
      <c r="I238" s="1"/>
      <c r="J238" s="2"/>
      <c r="K238" s="3" t="s">
        <v>1</v>
      </c>
      <c r="L238" s="4">
        <v>7.3000001907348603E-3</v>
      </c>
    </row>
    <row r="239" spans="2:12" ht="31.5" thickTop="1" thickBot="1" x14ac:dyDescent="0.3">
      <c r="B239" s="6" t="s">
        <v>2</v>
      </c>
      <c r="C239" s="6"/>
      <c r="D239" s="7" t="s">
        <v>3</v>
      </c>
      <c r="E239" s="7" t="s">
        <v>4</v>
      </c>
      <c r="F239" s="7" t="s">
        <v>5</v>
      </c>
      <c r="G239" s="7" t="s">
        <v>6</v>
      </c>
      <c r="H239" s="7" t="s">
        <v>7</v>
      </c>
      <c r="I239" s="7" t="s">
        <v>8</v>
      </c>
      <c r="J239" s="7" t="s">
        <v>9</v>
      </c>
      <c r="K239" s="7" t="s">
        <v>10</v>
      </c>
      <c r="L239" s="7" t="s">
        <v>11</v>
      </c>
    </row>
    <row r="240" spans="2:12" ht="98.25" customHeight="1" thickTop="1" thickBot="1" x14ac:dyDescent="0.3">
      <c r="B240" s="8" t="s">
        <v>235</v>
      </c>
      <c r="C240" s="9" t="s">
        <v>236</v>
      </c>
      <c r="D240" s="10">
        <v>75</v>
      </c>
      <c r="E240" s="10">
        <v>5</v>
      </c>
      <c r="F240" s="10">
        <v>90</v>
      </c>
      <c r="G240" s="11">
        <v>1</v>
      </c>
      <c r="H240" s="10" t="s">
        <v>227</v>
      </c>
      <c r="I240" s="10">
        <v>70</v>
      </c>
      <c r="J240" s="12">
        <f>ROUND(IF(D240 &gt; F240, (IF(AND(I240 = F240, I240 = (D240 - E240)), 125 %,IF(AND(I240&lt;=(D240+E240),I240&gt;=(D240-E240)),100%,IF(I240&gt;(D240+E240),(D240+E240)/I240,IF((I240&lt;(D240-E240)),100%+ABS(I240-D240)*25%/ABS(F240-D240)))))),IF(AND(I240=F240,I240=(D240+E240)),125%,IF(AND(I240&lt;=(D240+E240),I240&gt;=(D240-E240)),100%,IF(AND(I240=F240,I240=(D240+E240)),125%,IF(I240&lt;(D240-E240),I240/(D240-E240),IF(I240&gt;(D240+E240),100%+(I240-D240)*25%/(F240-D240))))))),4)</f>
        <v>1</v>
      </c>
      <c r="K240" s="10" t="str">
        <f>IF(J240 &gt;1,"Superou",IF(J240 =1,"Atingiu","Não atingiu"))</f>
        <v>Atingiu</v>
      </c>
      <c r="L240" s="12">
        <f>J240-100%</f>
        <v>0</v>
      </c>
    </row>
    <row r="241" spans="2:12" ht="15.75" thickTop="1" x14ac:dyDescent="0.25">
      <c r="B241" s="13" t="s">
        <v>21</v>
      </c>
      <c r="C241" s="13"/>
      <c r="D241" s="13"/>
      <c r="E241" s="13"/>
      <c r="F241" s="13"/>
      <c r="G241" s="13"/>
      <c r="H241" s="13"/>
      <c r="I241" s="13"/>
      <c r="J241" s="13"/>
      <c r="K241" s="13"/>
      <c r="L241" s="14">
        <f>G240*J240</f>
        <v>1</v>
      </c>
    </row>
    <row r="242" spans="2:12" ht="24.75" customHeight="1" thickBot="1" x14ac:dyDescent="0.3">
      <c r="B242" s="1" t="s">
        <v>237</v>
      </c>
      <c r="C242" s="1"/>
      <c r="D242" s="1"/>
      <c r="E242" s="1"/>
      <c r="F242" s="1"/>
      <c r="G242" s="1"/>
      <c r="H242" s="1"/>
      <c r="I242" s="1"/>
      <c r="J242" s="2"/>
      <c r="K242" s="3" t="s">
        <v>1</v>
      </c>
      <c r="L242" s="4">
        <v>7.3000001907348603E-3</v>
      </c>
    </row>
    <row r="243" spans="2:12" ht="31.5" thickTop="1" thickBot="1" x14ac:dyDescent="0.3">
      <c r="B243" s="6" t="s">
        <v>2</v>
      </c>
      <c r="C243" s="6"/>
      <c r="D243" s="7" t="s">
        <v>3</v>
      </c>
      <c r="E243" s="7" t="s">
        <v>4</v>
      </c>
      <c r="F243" s="7" t="s">
        <v>5</v>
      </c>
      <c r="G243" s="7" t="s">
        <v>6</v>
      </c>
      <c r="H243" s="7" t="s">
        <v>7</v>
      </c>
      <c r="I243" s="7" t="s">
        <v>8</v>
      </c>
      <c r="J243" s="7" t="s">
        <v>9</v>
      </c>
      <c r="K243" s="7" t="s">
        <v>10</v>
      </c>
      <c r="L243" s="7" t="s">
        <v>11</v>
      </c>
    </row>
    <row r="244" spans="2:12" ht="84" customHeight="1" thickTop="1" thickBot="1" x14ac:dyDescent="0.3">
      <c r="B244" s="8" t="s">
        <v>238</v>
      </c>
      <c r="C244" s="9" t="s">
        <v>239</v>
      </c>
      <c r="D244" s="10">
        <v>90</v>
      </c>
      <c r="E244" s="10">
        <v>5</v>
      </c>
      <c r="F244" s="10">
        <v>100</v>
      </c>
      <c r="G244" s="11">
        <v>1</v>
      </c>
      <c r="H244" s="10" t="s">
        <v>227</v>
      </c>
      <c r="I244" s="10">
        <v>96</v>
      </c>
      <c r="J244" s="12">
        <f>ROUND(IF(D244 &gt; F244, (IF(AND(I244 = F244, I244 = (D244 - E244)), 125 %,IF(AND(I244&lt;=(D244+E244),I244&gt;=(D244-E244)),100%,IF(I244&gt;(D244+E244),(D244+E244)/I244,IF((I244&lt;(D244-E244)),100%+ABS(I244-D244)*25%/ABS(F244-D244)))))),IF(AND(I244=F244,I244=(D244+E244)),125%,IF(AND(I244&lt;=(D244+E244),I244&gt;=(D244-E244)),100%,IF(AND(I244=F244,I244=(D244+E244)),125%,IF(I244&lt;(D244-E244),I244/(D244-E244),IF(I244&gt;(D244+E244),100%+(I244-D244)*25%/(F244-D244))))))),4)</f>
        <v>1.1499999999999999</v>
      </c>
      <c r="K244" s="10" t="str">
        <f>IF(J244 &gt;1,"Superou",IF(J244 =1,"Atingiu","Não atingiu"))</f>
        <v>Superou</v>
      </c>
      <c r="L244" s="12">
        <f>J244-100%</f>
        <v>0.14999999999999991</v>
      </c>
    </row>
    <row r="245" spans="2:12" ht="15.75" thickTop="1" x14ac:dyDescent="0.25">
      <c r="B245" s="13" t="s">
        <v>21</v>
      </c>
      <c r="C245" s="13"/>
      <c r="D245" s="13"/>
      <c r="E245" s="13"/>
      <c r="F245" s="13"/>
      <c r="G245" s="13"/>
      <c r="H245" s="13"/>
      <c r="I245" s="13"/>
      <c r="J245" s="13"/>
      <c r="K245" s="13"/>
      <c r="L245" s="14">
        <f>G244*J244</f>
        <v>1.1499999999999999</v>
      </c>
    </row>
    <row r="246" spans="2:12" ht="36" customHeight="1" thickBot="1" x14ac:dyDescent="0.3">
      <c r="B246" s="1" t="s">
        <v>240</v>
      </c>
      <c r="C246" s="1"/>
      <c r="D246" s="1"/>
      <c r="E246" s="1"/>
      <c r="F246" s="1"/>
      <c r="G246" s="1"/>
      <c r="H246" s="1"/>
      <c r="I246" s="1"/>
      <c r="J246" s="2"/>
      <c r="K246" s="3" t="s">
        <v>1</v>
      </c>
      <c r="L246" s="4">
        <v>7.3000001907348603E-3</v>
      </c>
    </row>
    <row r="247" spans="2:12" ht="31.5" thickTop="1" thickBot="1" x14ac:dyDescent="0.3">
      <c r="B247" s="6" t="s">
        <v>2</v>
      </c>
      <c r="C247" s="6"/>
      <c r="D247" s="7" t="s">
        <v>3</v>
      </c>
      <c r="E247" s="7" t="s">
        <v>4</v>
      </c>
      <c r="F247" s="7" t="s">
        <v>5</v>
      </c>
      <c r="G247" s="7" t="s">
        <v>6</v>
      </c>
      <c r="H247" s="7" t="s">
        <v>7</v>
      </c>
      <c r="I247" s="7" t="s">
        <v>8</v>
      </c>
      <c r="J247" s="7" t="s">
        <v>9</v>
      </c>
      <c r="K247" s="7" t="s">
        <v>10</v>
      </c>
      <c r="L247" s="7" t="s">
        <v>11</v>
      </c>
    </row>
    <row r="248" spans="2:12" ht="116.25" customHeight="1" thickTop="1" thickBot="1" x14ac:dyDescent="0.3">
      <c r="B248" s="8" t="s">
        <v>241</v>
      </c>
      <c r="C248" s="9" t="s">
        <v>242</v>
      </c>
      <c r="D248" s="10">
        <v>85</v>
      </c>
      <c r="E248" s="10">
        <v>5</v>
      </c>
      <c r="F248" s="10">
        <v>95</v>
      </c>
      <c r="G248" s="11">
        <v>0.25</v>
      </c>
      <c r="H248" s="10" t="s">
        <v>243</v>
      </c>
      <c r="I248" s="10">
        <v>98.05</v>
      </c>
      <c r="J248" s="12">
        <f>ROUND(IF(D248 &gt; F248, (IF(AND(I248 = F248, I248 = (D248 - E248)), 125 %,IF(AND(I248&lt;=(D248+E248),I248&gt;=(D248-E248)),100%,IF(I248&gt;(D248+E248),(D248+E248)/I248,IF((I248&lt;(D248-E248)),100%+ABS(I248-D248)*25%/ABS(F248-D248)))))),IF(AND(I248=F248,I248=(D248+E248)),125%,IF(AND(I248&lt;=(D248+E248),I248&gt;=(D248-E248)),100%,IF(AND(I248=F248,I248=(D248+E248)),125%,IF(I248&lt;(D248-E248),I248/(D248-E248),IF(I248&gt;(D248+E248),100%+(I248-D248)*25%/(F248-D248))))))),4)</f>
        <v>1.3263</v>
      </c>
      <c r="K248" s="10" t="str">
        <f>IF(J248 &gt;1,"Superou",IF(J248 =1,"Atingiu","Não atingiu"))</f>
        <v>Superou</v>
      </c>
      <c r="L248" s="12">
        <f>J248-100%</f>
        <v>0.32630000000000003</v>
      </c>
    </row>
    <row r="249" spans="2:12" ht="90.75" customHeight="1" thickTop="1" thickBot="1" x14ac:dyDescent="0.3">
      <c r="B249" s="8" t="s">
        <v>244</v>
      </c>
      <c r="C249" s="9" t="s">
        <v>230</v>
      </c>
      <c r="D249" s="10">
        <v>85</v>
      </c>
      <c r="E249" s="10">
        <v>5</v>
      </c>
      <c r="F249" s="10">
        <v>95</v>
      </c>
      <c r="G249" s="11">
        <v>0.25</v>
      </c>
      <c r="H249" s="10" t="s">
        <v>243</v>
      </c>
      <c r="I249" s="10">
        <v>90.77</v>
      </c>
      <c r="J249" s="12">
        <f>ROUND(IF(D249 &gt; F249, (IF(AND(I249 = F249, I249 = (D249 - E249)), 125 %,IF(AND(I249&lt;=(D249+E249),I249&gt;=(D249-E249)),100%,IF(I249&gt;(D249+E249),(D249+E249)/I249,IF((I249&lt;(D249-E249)),100%+ABS(I249-D249)*25%/ABS(F249-D249)))))),IF(AND(I249=F249,I249=(D249+E249)),125%,IF(AND(I249&lt;=(D249+E249),I249&gt;=(D249-E249)),100%,IF(AND(I249=F249,I249=(D249+E249)),125%,IF(I249&lt;(D249-E249),I249/(D249-E249),IF(I249&gt;(D249+E249),100%+(I249-D249)*25%/(F249-D249))))))),4)</f>
        <v>1.1443000000000001</v>
      </c>
      <c r="K249" s="10" t="str">
        <f>IF(J249 &gt;1,"Superou",IF(J249 =1,"Atingiu","Não atingiu"))</f>
        <v>Superou</v>
      </c>
      <c r="L249" s="12">
        <f>J249-100%</f>
        <v>0.14430000000000009</v>
      </c>
    </row>
    <row r="250" spans="2:12" ht="93" customHeight="1" thickTop="1" thickBot="1" x14ac:dyDescent="0.3">
      <c r="B250" s="8" t="s">
        <v>245</v>
      </c>
      <c r="C250" s="9" t="s">
        <v>246</v>
      </c>
      <c r="D250" s="10">
        <v>90</v>
      </c>
      <c r="E250" s="10">
        <v>5</v>
      </c>
      <c r="F250" s="10">
        <v>100</v>
      </c>
      <c r="G250" s="11">
        <v>0.25</v>
      </c>
      <c r="H250" s="10" t="s">
        <v>243</v>
      </c>
      <c r="I250" s="10">
        <v>96.14</v>
      </c>
      <c r="J250" s="12">
        <f>ROUND(IF(D250 &gt; F250, (IF(AND(I250 = F250, I250 = (D250 - E250)), 125 %,IF(AND(I250&lt;=(D250+E250),I250&gt;=(D250-E250)),100%,IF(I250&gt;(D250+E250),(D250+E250)/I250,IF((I250&lt;(D250-E250)),100%+ABS(I250-D250)*25%/ABS(F250-D250)))))),IF(AND(I250=F250,I250=(D250+E250)),125%,IF(AND(I250&lt;=(D250+E250),I250&gt;=(D250-E250)),100%,IF(AND(I250=F250,I250=(D250+E250)),125%,IF(I250&lt;(D250-E250),I250/(D250-E250),IF(I250&gt;(D250+E250),100%+(I250-D250)*25%/(F250-D250))))))),4)</f>
        <v>1.1535</v>
      </c>
      <c r="K250" s="10" t="str">
        <f>IF(J250 &gt;1,"Superou",IF(J250 =1,"Atingiu","Não atingiu"))</f>
        <v>Superou</v>
      </c>
      <c r="L250" s="12">
        <f>J250-100%</f>
        <v>0.15349999999999997</v>
      </c>
    </row>
    <row r="251" spans="2:12" ht="66" customHeight="1" thickTop="1" thickBot="1" x14ac:dyDescent="0.3">
      <c r="B251" s="8" t="s">
        <v>247</v>
      </c>
      <c r="C251" s="9" t="s">
        <v>248</v>
      </c>
      <c r="D251" s="10">
        <v>85</v>
      </c>
      <c r="E251" s="10">
        <v>5</v>
      </c>
      <c r="F251" s="10">
        <v>95</v>
      </c>
      <c r="G251" s="11">
        <v>0.25</v>
      </c>
      <c r="H251" s="10" t="s">
        <v>243</v>
      </c>
      <c r="I251" s="10">
        <v>97.13</v>
      </c>
      <c r="J251" s="12">
        <f>ROUND(IF(D251 &gt; F251, (IF(AND(I251 = F251, I251 = (D251 - E251)), 125 %,IF(AND(I251&lt;=(D251+E251),I251&gt;=(D251-E251)),100%,IF(I251&gt;(D251+E251),(D251+E251)/I251,IF((I251&lt;(D251-E251)),100%+ABS(I251-D251)*25%/ABS(F251-D251)))))),IF(AND(I251=F251,I251=(D251+E251)),125%,IF(AND(I251&lt;=(D251+E251),I251&gt;=(D251-E251)),100%,IF(AND(I251=F251,I251=(D251+E251)),125%,IF(I251&lt;(D251-E251),I251/(D251-E251),IF(I251&gt;(D251+E251),100%+(I251-D251)*25%/(F251-D251))))))),4)</f>
        <v>1.3032999999999999</v>
      </c>
      <c r="K251" s="10" t="str">
        <f>IF(J251 &gt;1,"Superou",IF(J251 =1,"Atingiu","Não atingiu"))</f>
        <v>Superou</v>
      </c>
      <c r="L251" s="12">
        <f>J251-100%</f>
        <v>0.3032999999999999</v>
      </c>
    </row>
    <row r="252" spans="2:12" ht="15.75" thickTop="1" x14ac:dyDescent="0.25">
      <c r="B252" s="13" t="s">
        <v>21</v>
      </c>
      <c r="C252" s="13"/>
      <c r="D252" s="13"/>
      <c r="E252" s="13"/>
      <c r="F252" s="13"/>
      <c r="G252" s="13"/>
      <c r="H252" s="13"/>
      <c r="I252" s="13"/>
      <c r="J252" s="13"/>
      <c r="K252" s="13"/>
      <c r="L252" s="14">
        <f>G248*J248+G249*J249+G250*J250+G251*J251</f>
        <v>1.2318500000000001</v>
      </c>
    </row>
    <row r="253" spans="2:12" ht="24.75" customHeight="1" thickBot="1" x14ac:dyDescent="0.3">
      <c r="B253" s="1" t="s">
        <v>249</v>
      </c>
      <c r="C253" s="1"/>
      <c r="D253" s="1"/>
      <c r="E253" s="1"/>
      <c r="F253" s="1"/>
      <c r="G253" s="1"/>
      <c r="H253" s="1"/>
      <c r="I253" s="1"/>
      <c r="J253" s="2"/>
      <c r="K253" s="3" t="s">
        <v>1</v>
      </c>
      <c r="L253" s="4">
        <v>7.3000001907348603E-3</v>
      </c>
    </row>
    <row r="254" spans="2:12" ht="31.5" thickTop="1" thickBot="1" x14ac:dyDescent="0.3">
      <c r="B254" s="6" t="s">
        <v>2</v>
      </c>
      <c r="C254" s="6"/>
      <c r="D254" s="7" t="s">
        <v>3</v>
      </c>
      <c r="E254" s="7" t="s">
        <v>4</v>
      </c>
      <c r="F254" s="7" t="s">
        <v>5</v>
      </c>
      <c r="G254" s="7" t="s">
        <v>6</v>
      </c>
      <c r="H254" s="7" t="s">
        <v>7</v>
      </c>
      <c r="I254" s="7" t="s">
        <v>8</v>
      </c>
      <c r="J254" s="7" t="s">
        <v>9</v>
      </c>
      <c r="K254" s="7" t="s">
        <v>10</v>
      </c>
      <c r="L254" s="7" t="s">
        <v>11</v>
      </c>
    </row>
    <row r="255" spans="2:12" ht="93.75" customHeight="1" thickTop="1" thickBot="1" x14ac:dyDescent="0.3">
      <c r="B255" s="8" t="s">
        <v>250</v>
      </c>
      <c r="C255" s="9" t="s">
        <v>251</v>
      </c>
      <c r="D255" s="10">
        <v>90</v>
      </c>
      <c r="E255" s="10">
        <v>5</v>
      </c>
      <c r="F255" s="10">
        <v>100</v>
      </c>
      <c r="G255" s="11">
        <v>0.4</v>
      </c>
      <c r="H255" s="10" t="s">
        <v>243</v>
      </c>
      <c r="I255" s="10">
        <v>100</v>
      </c>
      <c r="J255" s="12">
        <f>ROUND(IF(D255 &gt; F255, (IF(AND(I255 = F255, I255 = (D255 - E255)), 125 %,IF(AND(I255&lt;=(D255+E255),I255&gt;=(D255-E255)),100%,IF(I255&gt;(D255+E255),(D255+E255)/I255,IF((I255&lt;(D255-E255)),100%+ABS(I255-D255)*25%/ABS(F255-D255)))))),IF(AND(I255=F255,I255=(D255+E255)),125%,IF(AND(I255&lt;=(D255+E255),I255&gt;=(D255-E255)),100%,IF(AND(I255=F255,I255=(D255+E255)),125%,IF(I255&lt;(D255-E255),I255/(D255-E255),IF(I255&gt;(D255+E255),100%+(I255-D255)*25%/(F255-D255))))))),4)</f>
        <v>1.25</v>
      </c>
      <c r="K255" s="10" t="str">
        <f>IF(J255 &gt;1,"Superou",IF(J255 =1,"Atingiu","Não atingiu"))</f>
        <v>Superou</v>
      </c>
      <c r="L255" s="12">
        <f>J255-100%</f>
        <v>0.25</v>
      </c>
    </row>
    <row r="256" spans="2:12" ht="92.25" customHeight="1" thickTop="1" thickBot="1" x14ac:dyDescent="0.3">
      <c r="B256" s="8" t="s">
        <v>252</v>
      </c>
      <c r="C256" s="9" t="s">
        <v>253</v>
      </c>
      <c r="D256" s="10">
        <v>90</v>
      </c>
      <c r="E256" s="10">
        <v>5</v>
      </c>
      <c r="F256" s="10">
        <v>100</v>
      </c>
      <c r="G256" s="11">
        <v>0.3</v>
      </c>
      <c r="H256" s="10" t="s">
        <v>243</v>
      </c>
      <c r="I256" s="10">
        <v>100</v>
      </c>
      <c r="J256" s="12">
        <f>ROUND(IF(D256 &gt; F256, (IF(AND(I256 = F256, I256 = (D256 - E256)), 125 %,IF(AND(I256&lt;=(D256+E256),I256&gt;=(D256-E256)),100%,IF(I256&gt;(D256+E256),(D256+E256)/I256,IF((I256&lt;(D256-E256)),100%+ABS(I256-D256)*25%/ABS(F256-D256)))))),IF(AND(I256=F256,I256=(D256+E256)),125%,IF(AND(I256&lt;=(D256+E256),I256&gt;=(D256-E256)),100%,IF(AND(I256=F256,I256=(D256+E256)),125%,IF(I256&lt;(D256-E256),I256/(D256-E256),IF(I256&gt;(D256+E256),100%+(I256-D256)*25%/(F256-D256))))))),4)</f>
        <v>1.25</v>
      </c>
      <c r="K256" s="10" t="str">
        <f>IF(J256 &gt;1,"Superou",IF(J256 =1,"Atingiu","Não atingiu"))</f>
        <v>Superou</v>
      </c>
      <c r="L256" s="12">
        <f>J256-100%</f>
        <v>0.25</v>
      </c>
    </row>
    <row r="257" spans="2:12" ht="78" customHeight="1" thickTop="1" thickBot="1" x14ac:dyDescent="0.3">
      <c r="B257" s="8" t="s">
        <v>254</v>
      </c>
      <c r="C257" s="9" t="s">
        <v>255</v>
      </c>
      <c r="D257" s="10">
        <v>90</v>
      </c>
      <c r="E257" s="10">
        <v>5</v>
      </c>
      <c r="F257" s="10">
        <v>100</v>
      </c>
      <c r="G257" s="11">
        <v>0.3</v>
      </c>
      <c r="H257" s="10" t="s">
        <v>243</v>
      </c>
      <c r="I257" s="10">
        <v>100</v>
      </c>
      <c r="J257" s="12">
        <f>ROUND(IF(D257 &gt; F257, (IF(AND(I257 = F257, I257 = (D257 - E257)), 125 %,IF(AND(I257&lt;=(D257+E257),I257&gt;=(D257-E257)),100%,IF(I257&gt;(D257+E257),(D257+E257)/I257,IF((I257&lt;(D257-E257)),100%+ABS(I257-D257)*25%/ABS(F257-D257)))))),IF(AND(I257=F257,I257=(D257+E257)),125%,IF(AND(I257&lt;=(D257+E257),I257&gt;=(D257-E257)),100%,IF(AND(I257=F257,I257=(D257+E257)),125%,IF(I257&lt;(D257-E257),I257/(D257-E257),IF(I257&gt;(D257+E257),100%+(I257-D257)*25%/(F257-D257))))))),4)</f>
        <v>1.25</v>
      </c>
      <c r="K257" s="10" t="str">
        <f>IF(J257 &gt;1,"Superou",IF(J257 =1,"Atingiu","Não atingiu"))</f>
        <v>Superou</v>
      </c>
      <c r="L257" s="12">
        <f>J257-100%</f>
        <v>0.25</v>
      </c>
    </row>
    <row r="258" spans="2:12" ht="15.75" thickTop="1" x14ac:dyDescent="0.25">
      <c r="B258" s="13" t="s">
        <v>21</v>
      </c>
      <c r="C258" s="13"/>
      <c r="D258" s="13"/>
      <c r="E258" s="13"/>
      <c r="F258" s="13"/>
      <c r="G258" s="13"/>
      <c r="H258" s="13"/>
      <c r="I258" s="13"/>
      <c r="J258" s="13"/>
      <c r="K258" s="13"/>
      <c r="L258" s="14">
        <f>G255*J255+G256*J256+G257*J257</f>
        <v>1.25</v>
      </c>
    </row>
    <row r="259" spans="2:12" ht="24.75" customHeight="1" thickBot="1" x14ac:dyDescent="0.3">
      <c r="B259" s="1" t="s">
        <v>256</v>
      </c>
      <c r="C259" s="1"/>
      <c r="D259" s="1"/>
      <c r="E259" s="1"/>
      <c r="F259" s="1"/>
      <c r="G259" s="1"/>
      <c r="H259" s="1"/>
      <c r="I259" s="1"/>
      <c r="J259" s="2"/>
      <c r="K259" s="3" t="s">
        <v>1</v>
      </c>
      <c r="L259" s="4">
        <v>7.3000001907348603E-3</v>
      </c>
    </row>
    <row r="260" spans="2:12" ht="31.5" thickTop="1" thickBot="1" x14ac:dyDescent="0.3">
      <c r="B260" s="6" t="s">
        <v>2</v>
      </c>
      <c r="C260" s="6"/>
      <c r="D260" s="7" t="s">
        <v>3</v>
      </c>
      <c r="E260" s="7" t="s">
        <v>4</v>
      </c>
      <c r="F260" s="7" t="s">
        <v>5</v>
      </c>
      <c r="G260" s="7" t="s">
        <v>6</v>
      </c>
      <c r="H260" s="7" t="s">
        <v>7</v>
      </c>
      <c r="I260" s="7" t="s">
        <v>8</v>
      </c>
      <c r="J260" s="7" t="s">
        <v>9</v>
      </c>
      <c r="K260" s="7" t="s">
        <v>10</v>
      </c>
      <c r="L260" s="7" t="s">
        <v>11</v>
      </c>
    </row>
    <row r="261" spans="2:12" ht="129" customHeight="1" thickTop="1" thickBot="1" x14ac:dyDescent="0.3">
      <c r="B261" s="8" t="s">
        <v>257</v>
      </c>
      <c r="C261" s="9" t="s">
        <v>258</v>
      </c>
      <c r="D261" s="10">
        <v>80</v>
      </c>
      <c r="E261" s="10">
        <v>5</v>
      </c>
      <c r="F261" s="10">
        <v>90</v>
      </c>
      <c r="G261" s="11">
        <v>1</v>
      </c>
      <c r="H261" s="10" t="s">
        <v>243</v>
      </c>
      <c r="I261" s="10">
        <v>80</v>
      </c>
      <c r="J261" s="12">
        <f>ROUND(IF(D261 &gt; F261, (IF(AND(I261 = F261, I261 = (D261 - E261)), 125 %,IF(AND(I261&lt;=(D261+E261),I261&gt;=(D261-E261)),100%,IF(I261&gt;(D261+E261),(D261+E261)/I261,IF((I261&lt;(D261-E261)),100%+ABS(I261-D261)*25%/ABS(F261-D261)))))),IF(AND(I261=F261,I261=(D261+E261)),125%,IF(AND(I261&lt;=(D261+E261),I261&gt;=(D261-E261)),100%,IF(AND(I261=F261,I261=(D261+E261)),125%,IF(I261&lt;(D261-E261),I261/(D261-E261),IF(I261&gt;(D261+E261),100%+(I261-D261)*25%/(F261-D261))))))),4)</f>
        <v>1</v>
      </c>
      <c r="K261" s="10" t="str">
        <f>IF(J261 &gt;1,"Superou",IF(J261 =1,"Atingiu","Não atingiu"))</f>
        <v>Atingiu</v>
      </c>
      <c r="L261" s="12">
        <f>J261-100%</f>
        <v>0</v>
      </c>
    </row>
    <row r="262" spans="2:12" ht="15.75" thickTop="1" x14ac:dyDescent="0.25">
      <c r="B262" s="13" t="s">
        <v>21</v>
      </c>
      <c r="C262" s="13"/>
      <c r="D262" s="13"/>
      <c r="E262" s="13"/>
      <c r="F262" s="13"/>
      <c r="G262" s="13"/>
      <c r="H262" s="13"/>
      <c r="I262" s="13"/>
      <c r="J262" s="13"/>
      <c r="K262" s="13"/>
      <c r="L262" s="14">
        <f>G261*J261</f>
        <v>1</v>
      </c>
    </row>
    <row r="263" spans="2:12" ht="24.75" customHeight="1" thickBot="1" x14ac:dyDescent="0.3">
      <c r="B263" s="1" t="s">
        <v>259</v>
      </c>
      <c r="C263" s="1"/>
      <c r="D263" s="1"/>
      <c r="E263" s="1"/>
      <c r="F263" s="1"/>
      <c r="G263" s="1"/>
      <c r="H263" s="1"/>
      <c r="I263" s="1"/>
      <c r="J263" s="2"/>
      <c r="K263" s="3" t="s">
        <v>1</v>
      </c>
      <c r="L263" s="4">
        <v>7.3000001907348603E-3</v>
      </c>
    </row>
    <row r="264" spans="2:12" ht="31.5" thickTop="1" thickBot="1" x14ac:dyDescent="0.3">
      <c r="B264" s="6" t="s">
        <v>2</v>
      </c>
      <c r="C264" s="6"/>
      <c r="D264" s="7" t="s">
        <v>3</v>
      </c>
      <c r="E264" s="7" t="s">
        <v>4</v>
      </c>
      <c r="F264" s="7" t="s">
        <v>5</v>
      </c>
      <c r="G264" s="7" t="s">
        <v>6</v>
      </c>
      <c r="H264" s="7" t="s">
        <v>7</v>
      </c>
      <c r="I264" s="7" t="s">
        <v>8</v>
      </c>
      <c r="J264" s="7" t="s">
        <v>9</v>
      </c>
      <c r="K264" s="7" t="s">
        <v>10</v>
      </c>
      <c r="L264" s="7" t="s">
        <v>11</v>
      </c>
    </row>
    <row r="265" spans="2:12" ht="66" customHeight="1" thickTop="1" thickBot="1" x14ac:dyDescent="0.3">
      <c r="B265" s="8" t="s">
        <v>260</v>
      </c>
      <c r="C265" s="9" t="s">
        <v>261</v>
      </c>
      <c r="D265" s="10">
        <v>90</v>
      </c>
      <c r="E265" s="10">
        <v>5</v>
      </c>
      <c r="F265" s="10">
        <v>100</v>
      </c>
      <c r="G265" s="11">
        <v>1</v>
      </c>
      <c r="H265" s="10" t="s">
        <v>243</v>
      </c>
      <c r="I265" s="10">
        <v>100</v>
      </c>
      <c r="J265" s="12">
        <f>ROUND(IF(D265 &gt; F265, (IF(AND(I265 = F265, I265 = (D265 - E265)), 125 %,IF(AND(I265&lt;=(D265+E265),I265&gt;=(D265-E265)),100%,IF(I265&gt;(D265+E265),(D265+E265)/I265,IF((I265&lt;(D265-E265)),100%+ABS(I265-D265)*25%/ABS(F265-D265)))))),IF(AND(I265=F265,I265=(D265+E265)),125%,IF(AND(I265&lt;=(D265+E265),I265&gt;=(D265-E265)),100%,IF(AND(I265=F265,I265=(D265+E265)),125%,IF(I265&lt;(D265-E265),I265/(D265-E265),IF(I265&gt;(D265+E265),100%+(I265-D265)*25%/(F265-D265))))))),4)</f>
        <v>1.25</v>
      </c>
      <c r="K265" s="10" t="str">
        <f>IF(J265 &gt;1,"Superou",IF(J265 =1,"Atingiu","Não atingiu"))</f>
        <v>Superou</v>
      </c>
      <c r="L265" s="12">
        <f>J265-100%</f>
        <v>0.25</v>
      </c>
    </row>
    <row r="266" spans="2:12" ht="15.75" thickTop="1" x14ac:dyDescent="0.25">
      <c r="B266" s="13" t="s">
        <v>21</v>
      </c>
      <c r="C266" s="13"/>
      <c r="D266" s="13"/>
      <c r="E266" s="13"/>
      <c r="F266" s="13"/>
      <c r="G266" s="13"/>
      <c r="H266" s="13"/>
      <c r="I266" s="13"/>
      <c r="J266" s="13"/>
      <c r="K266" s="13"/>
      <c r="L266" s="14">
        <f>G265*J265</f>
        <v>1.25</v>
      </c>
    </row>
    <row r="267" spans="2:12" ht="24.75" customHeight="1" thickBot="1" x14ac:dyDescent="0.3">
      <c r="B267" s="1" t="s">
        <v>262</v>
      </c>
      <c r="C267" s="1"/>
      <c r="D267" s="1"/>
      <c r="E267" s="1"/>
      <c r="F267" s="1"/>
      <c r="G267" s="1"/>
      <c r="H267" s="1"/>
      <c r="I267" s="1"/>
      <c r="J267" s="2"/>
      <c r="K267" s="3" t="s">
        <v>1</v>
      </c>
      <c r="L267" s="4">
        <v>7.3000001907348603E-3</v>
      </c>
    </row>
    <row r="268" spans="2:12" ht="31.5" thickTop="1" thickBot="1" x14ac:dyDescent="0.3">
      <c r="B268" s="6" t="s">
        <v>2</v>
      </c>
      <c r="C268" s="6"/>
      <c r="D268" s="7" t="s">
        <v>3</v>
      </c>
      <c r="E268" s="7" t="s">
        <v>4</v>
      </c>
      <c r="F268" s="7" t="s">
        <v>5</v>
      </c>
      <c r="G268" s="7" t="s">
        <v>6</v>
      </c>
      <c r="H268" s="7" t="s">
        <v>7</v>
      </c>
      <c r="I268" s="7" t="s">
        <v>8</v>
      </c>
      <c r="J268" s="7" t="s">
        <v>9</v>
      </c>
      <c r="K268" s="7" t="s">
        <v>10</v>
      </c>
      <c r="L268" s="7" t="s">
        <v>11</v>
      </c>
    </row>
    <row r="269" spans="2:12" ht="93" customHeight="1" thickTop="1" thickBot="1" x14ac:dyDescent="0.3">
      <c r="B269" s="8" t="s">
        <v>263</v>
      </c>
      <c r="C269" s="9" t="s">
        <v>264</v>
      </c>
      <c r="D269" s="10">
        <v>90</v>
      </c>
      <c r="E269" s="10">
        <v>5</v>
      </c>
      <c r="F269" s="10">
        <v>100</v>
      </c>
      <c r="G269" s="11">
        <v>0.5</v>
      </c>
      <c r="H269" s="10" t="s">
        <v>265</v>
      </c>
      <c r="I269" s="10">
        <v>100</v>
      </c>
      <c r="J269" s="12">
        <f>ROUND(IF(D269 &gt; F269, (IF(AND(I269 = F269, I269 = (D269 - E269)), 125 %,IF(AND(I269&lt;=(D269+E269),I269&gt;=(D269-E269)),100%,IF(I269&gt;(D269+E269),(D269+E269)/I269,IF((I269&lt;(D269-E269)),100%+ABS(I269-D269)*25%/ABS(F269-D269)))))),IF(AND(I269=F269,I269=(D269+E269)),125%,IF(AND(I269&lt;=(D269+E269),I269&gt;=(D269-E269)),100%,IF(AND(I269=F269,I269=(D269+E269)),125%,IF(I269&lt;(D269-E269),I269/(D269-E269),IF(I269&gt;(D269+E269),100%+(I269-D269)*25%/(F269-D269))))))),4)</f>
        <v>1.25</v>
      </c>
      <c r="K269" s="10" t="str">
        <f>IF(J269 &gt;1,"Superou",IF(J269 =1,"Atingiu","Não atingiu"))</f>
        <v>Superou</v>
      </c>
      <c r="L269" s="12">
        <f>J269-100%</f>
        <v>0.25</v>
      </c>
    </row>
    <row r="270" spans="2:12" ht="69" customHeight="1" thickTop="1" thickBot="1" x14ac:dyDescent="0.3">
      <c r="B270" s="8" t="s">
        <v>266</v>
      </c>
      <c r="C270" s="9" t="s">
        <v>267</v>
      </c>
      <c r="D270" s="10">
        <v>90</v>
      </c>
      <c r="E270" s="10">
        <v>5</v>
      </c>
      <c r="F270" s="10">
        <v>100</v>
      </c>
      <c r="G270" s="11">
        <v>0.5</v>
      </c>
      <c r="H270" s="10" t="s">
        <v>265</v>
      </c>
      <c r="I270" s="10">
        <v>100</v>
      </c>
      <c r="J270" s="12">
        <f>ROUND(IF(D270 &gt; F270, (IF(AND(I270 = F270, I270 = (D270 - E270)), 125 %,IF(AND(I270&lt;=(D270+E270),I270&gt;=(D270-E270)),100%,IF(I270&gt;(D270+E270),(D270+E270)/I270,IF((I270&lt;(D270-E270)),100%+ABS(I270-D270)*25%/ABS(F270-D270)))))),IF(AND(I270=F270,I270=(D270+E270)),125%,IF(AND(I270&lt;=(D270+E270),I270&gt;=(D270-E270)),100%,IF(AND(I270=F270,I270=(D270+E270)),125%,IF(I270&lt;(D270-E270),I270/(D270-E270),IF(I270&gt;(D270+E270),100%+(I270-D270)*25%/(F270-D270))))))),4)</f>
        <v>1.25</v>
      </c>
      <c r="K270" s="10" t="str">
        <f>IF(J270 &gt;1,"Superou",IF(J270 =1,"Atingiu","Não atingiu"))</f>
        <v>Superou</v>
      </c>
      <c r="L270" s="12">
        <f>J270-100%</f>
        <v>0.25</v>
      </c>
    </row>
    <row r="271" spans="2:12" ht="15.75" thickTop="1" x14ac:dyDescent="0.25">
      <c r="B271" s="13" t="s">
        <v>21</v>
      </c>
      <c r="C271" s="13"/>
      <c r="D271" s="13"/>
      <c r="E271" s="13"/>
      <c r="F271" s="13"/>
      <c r="G271" s="13"/>
      <c r="H271" s="13"/>
      <c r="I271" s="13"/>
      <c r="J271" s="13"/>
      <c r="K271" s="13"/>
      <c r="L271" s="14">
        <f>G269*J269+G270*J270</f>
        <v>1.25</v>
      </c>
    </row>
    <row r="272" spans="2:12" ht="24.75" customHeight="1" thickBot="1" x14ac:dyDescent="0.3">
      <c r="B272" s="1" t="s">
        <v>268</v>
      </c>
      <c r="C272" s="1"/>
      <c r="D272" s="1"/>
      <c r="E272" s="1"/>
      <c r="F272" s="1"/>
      <c r="G272" s="1"/>
      <c r="H272" s="1"/>
      <c r="I272" s="1"/>
      <c r="J272" s="2"/>
      <c r="K272" s="3" t="s">
        <v>1</v>
      </c>
      <c r="L272" s="4">
        <v>7.3000001907348603E-3</v>
      </c>
    </row>
    <row r="273" spans="2:12" ht="31.5" thickTop="1" thickBot="1" x14ac:dyDescent="0.3">
      <c r="B273" s="6" t="s">
        <v>2</v>
      </c>
      <c r="C273" s="6"/>
      <c r="D273" s="7" t="s">
        <v>3</v>
      </c>
      <c r="E273" s="7" t="s">
        <v>4</v>
      </c>
      <c r="F273" s="7" t="s">
        <v>5</v>
      </c>
      <c r="G273" s="7" t="s">
        <v>6</v>
      </c>
      <c r="H273" s="7" t="s">
        <v>7</v>
      </c>
      <c r="I273" s="7" t="s">
        <v>8</v>
      </c>
      <c r="J273" s="7" t="s">
        <v>9</v>
      </c>
      <c r="K273" s="7" t="s">
        <v>10</v>
      </c>
      <c r="L273" s="7" t="s">
        <v>11</v>
      </c>
    </row>
    <row r="274" spans="2:12" ht="101.25" customHeight="1" thickTop="1" thickBot="1" x14ac:dyDescent="0.3">
      <c r="B274" s="8" t="s">
        <v>269</v>
      </c>
      <c r="C274" s="9" t="s">
        <v>233</v>
      </c>
      <c r="D274" s="10">
        <v>90</v>
      </c>
      <c r="E274" s="10">
        <v>5</v>
      </c>
      <c r="F274" s="10">
        <v>100</v>
      </c>
      <c r="G274" s="11">
        <v>0.5</v>
      </c>
      <c r="H274" s="10" t="s">
        <v>265</v>
      </c>
      <c r="I274" s="10">
        <v>95.08</v>
      </c>
      <c r="J274" s="12">
        <f>ROUND(IF(D274 &gt; F274, (IF(AND(I274 = F274, I274 = (D274 - E274)), 125 %,IF(AND(I274&lt;=(D274+E274),I274&gt;=(D274-E274)),100%,IF(I274&gt;(D274+E274),(D274+E274)/I274,IF((I274&lt;(D274-E274)),100%+ABS(I274-D274)*25%/ABS(F274-D274)))))),IF(AND(I274=F274,I274=(D274+E274)),125%,IF(AND(I274&lt;=(D274+E274),I274&gt;=(D274-E274)),100%,IF(AND(I274=F274,I274=(D274+E274)),125%,IF(I274&lt;(D274-E274),I274/(D274-E274),IF(I274&gt;(D274+E274),100%+(I274-D274)*25%/(F274-D274))))))),4)</f>
        <v>1.127</v>
      </c>
      <c r="K274" s="10" t="str">
        <f>IF(J274 &gt;1,"Superou",IF(J274 =1,"Atingiu","Não atingiu"))</f>
        <v>Superou</v>
      </c>
      <c r="L274" s="12">
        <f>J274-100%</f>
        <v>0.127</v>
      </c>
    </row>
    <row r="275" spans="2:12" ht="96.75" customHeight="1" thickTop="1" thickBot="1" x14ac:dyDescent="0.3">
      <c r="B275" s="8" t="s">
        <v>270</v>
      </c>
      <c r="C275" s="9" t="s">
        <v>271</v>
      </c>
      <c r="D275" s="10">
        <v>5</v>
      </c>
      <c r="E275" s="10">
        <v>3</v>
      </c>
      <c r="F275" s="10">
        <v>10</v>
      </c>
      <c r="G275" s="11">
        <v>0.5</v>
      </c>
      <c r="H275" s="10" t="s">
        <v>265</v>
      </c>
      <c r="I275" s="10">
        <v>3</v>
      </c>
      <c r="J275" s="12">
        <f>ROUND(IF(D275 &gt; F275, (IF(AND(I275 = F275, I275 = (D275 - E275)), 125 %,IF(AND(I275&lt;=(D275+E275),I275&gt;=(D275-E275)),100%,IF(I275&gt;(D275+E275),(D275+E275)/I275,IF((I275&lt;(D275-E275)),100%+ABS(I275-D275)*25%/ABS(F275-D275)))))),IF(AND(I275=F275,I275=(D275+E275)),125%,IF(AND(I275&lt;=(D275+E275),I275&gt;=(D275-E275)),100%,IF(AND(I275=F275,I275=(D275+E275)),125%,IF(I275&lt;(D275-E275),I275/(D275-E275),IF(I275&gt;(D275+E275),100%+(I275-D275)*25%/(F275-D275))))))),4)</f>
        <v>1</v>
      </c>
      <c r="K275" s="10" t="str">
        <f>IF(J275 &gt;1,"Superou",IF(J275 =1,"Atingiu","Não atingiu"))</f>
        <v>Atingiu</v>
      </c>
      <c r="L275" s="12">
        <f>J275-100%</f>
        <v>0</v>
      </c>
    </row>
    <row r="276" spans="2:12" ht="15.75" thickTop="1" x14ac:dyDescent="0.25">
      <c r="B276" s="13" t="s">
        <v>21</v>
      </c>
      <c r="C276" s="13"/>
      <c r="D276" s="13"/>
      <c r="E276" s="13"/>
      <c r="F276" s="13"/>
      <c r="G276" s="13"/>
      <c r="H276" s="13"/>
      <c r="I276" s="13"/>
      <c r="J276" s="13"/>
      <c r="K276" s="13"/>
      <c r="L276" s="14">
        <f>G274*J274+G275*J275</f>
        <v>1.0634999999999999</v>
      </c>
    </row>
    <row r="277" spans="2:12" ht="24.75" customHeight="1" thickBot="1" x14ac:dyDescent="0.3">
      <c r="B277" s="1" t="s">
        <v>272</v>
      </c>
      <c r="C277" s="1"/>
      <c r="D277" s="1"/>
      <c r="E277" s="1"/>
      <c r="F277" s="1"/>
      <c r="G277" s="1"/>
      <c r="H277" s="1"/>
      <c r="I277" s="1"/>
      <c r="J277" s="2"/>
      <c r="K277" s="3" t="s">
        <v>1</v>
      </c>
      <c r="L277" s="4">
        <v>7.3000001907348603E-3</v>
      </c>
    </row>
    <row r="278" spans="2:12" ht="31.5" thickTop="1" thickBot="1" x14ac:dyDescent="0.3">
      <c r="B278" s="6" t="s">
        <v>2</v>
      </c>
      <c r="C278" s="6"/>
      <c r="D278" s="7" t="s">
        <v>3</v>
      </c>
      <c r="E278" s="7" t="s">
        <v>4</v>
      </c>
      <c r="F278" s="7" t="s">
        <v>5</v>
      </c>
      <c r="G278" s="7" t="s">
        <v>6</v>
      </c>
      <c r="H278" s="7" t="s">
        <v>7</v>
      </c>
      <c r="I278" s="7" t="s">
        <v>8</v>
      </c>
      <c r="J278" s="7" t="s">
        <v>9</v>
      </c>
      <c r="K278" s="7" t="s">
        <v>10</v>
      </c>
      <c r="L278" s="7" t="s">
        <v>11</v>
      </c>
    </row>
    <row r="279" spans="2:12" ht="55.5" customHeight="1" thickTop="1" thickBot="1" x14ac:dyDescent="0.3">
      <c r="B279" s="8" t="s">
        <v>273</v>
      </c>
      <c r="C279" s="9" t="s">
        <v>274</v>
      </c>
      <c r="D279" s="10">
        <v>20</v>
      </c>
      <c r="E279" s="10">
        <v>3</v>
      </c>
      <c r="F279" s="10">
        <v>25</v>
      </c>
      <c r="G279" s="11">
        <v>0.5</v>
      </c>
      <c r="H279" s="10" t="s">
        <v>265</v>
      </c>
      <c r="I279" s="10">
        <v>16</v>
      </c>
      <c r="J279" s="12">
        <f>ROUND(IF(D279 &gt; F279, (IF(AND(I279 = F279, I279 = (D279 - E279)), 125 %,IF(AND(I279&lt;=(D279+E279),I279&gt;=(D279-E279)),100%,IF(I279&gt;(D279+E279),(D279+E279)/I279,IF((I279&lt;(D279-E279)),100%+ABS(I279-D279)*25%/ABS(F279-D279)))))),IF(AND(I279=F279,I279=(D279+E279)),125%,IF(AND(I279&lt;=(D279+E279),I279&gt;=(D279-E279)),100%,IF(AND(I279=F279,I279=(D279+E279)),125%,IF(I279&lt;(D279-E279),I279/(D279-E279),IF(I279&gt;(D279+E279),100%+(I279-D279)*25%/(F279-D279))))))),4)</f>
        <v>0.94120000000000004</v>
      </c>
      <c r="K279" s="10" t="str">
        <f>IF(J279 &gt;1,"Superou",IF(J279 =1,"Atingiu","Não atingiu"))</f>
        <v>Não atingiu</v>
      </c>
      <c r="L279" s="12">
        <f>J279-100%</f>
        <v>-5.8799999999999963E-2</v>
      </c>
    </row>
    <row r="280" spans="2:12" ht="88.5" customHeight="1" thickTop="1" thickBot="1" x14ac:dyDescent="0.3">
      <c r="B280" s="8" t="s">
        <v>275</v>
      </c>
      <c r="C280" s="9" t="s">
        <v>276</v>
      </c>
      <c r="D280" s="10">
        <v>5</v>
      </c>
      <c r="E280" s="10">
        <v>3</v>
      </c>
      <c r="F280" s="10">
        <v>10</v>
      </c>
      <c r="G280" s="11">
        <v>0.5</v>
      </c>
      <c r="H280" s="10" t="s">
        <v>265</v>
      </c>
      <c r="I280" s="10">
        <v>4</v>
      </c>
      <c r="J280" s="12">
        <f>ROUND(IF(D280 &gt; F280, (IF(AND(I280 = F280, I280 = (D280 - E280)), 125 %,IF(AND(I280&lt;=(D280+E280),I280&gt;=(D280-E280)),100%,IF(I280&gt;(D280+E280),(D280+E280)/I280,IF((I280&lt;(D280-E280)),100%+ABS(I280-D280)*25%/ABS(F280-D280)))))),IF(AND(I280=F280,I280=(D280+E280)),125%,IF(AND(I280&lt;=(D280+E280),I280&gt;=(D280-E280)),100%,IF(AND(I280=F280,I280=(D280+E280)),125%,IF(I280&lt;(D280-E280),I280/(D280-E280),IF(I280&gt;(D280+E280),100%+(I280-D280)*25%/(F280-D280))))))),4)</f>
        <v>1</v>
      </c>
      <c r="K280" s="10" t="str">
        <f>IF(J280 &gt;1,"Superou",IF(J280 =1,"Atingiu","Não atingiu"))</f>
        <v>Atingiu</v>
      </c>
      <c r="L280" s="12">
        <f>J280-100%</f>
        <v>0</v>
      </c>
    </row>
    <row r="281" spans="2:12" ht="15.75" thickTop="1" x14ac:dyDescent="0.25">
      <c r="B281" s="13" t="s">
        <v>21</v>
      </c>
      <c r="C281" s="13"/>
      <c r="D281" s="13"/>
      <c r="E281" s="13"/>
      <c r="F281" s="13"/>
      <c r="G281" s="13"/>
      <c r="H281" s="13"/>
      <c r="I281" s="13"/>
      <c r="J281" s="13"/>
      <c r="K281" s="13"/>
      <c r="L281" s="14">
        <f>G279*J279+G280*J280</f>
        <v>0.97060000000000002</v>
      </c>
    </row>
    <row r="282" spans="2:12" ht="24.75" customHeight="1" thickBot="1" x14ac:dyDescent="0.3">
      <c r="B282" s="1" t="s">
        <v>277</v>
      </c>
      <c r="C282" s="1"/>
      <c r="D282" s="1"/>
      <c r="E282" s="1"/>
      <c r="F282" s="1"/>
      <c r="G282" s="1"/>
      <c r="H282" s="1"/>
      <c r="I282" s="1"/>
      <c r="J282" s="2"/>
      <c r="K282" s="3" t="s">
        <v>1</v>
      </c>
      <c r="L282" s="4">
        <v>7.3000001907348603E-3</v>
      </c>
    </row>
    <row r="283" spans="2:12" ht="31.5" thickTop="1" thickBot="1" x14ac:dyDescent="0.3">
      <c r="B283" s="6" t="s">
        <v>2</v>
      </c>
      <c r="C283" s="6"/>
      <c r="D283" s="7" t="s">
        <v>3</v>
      </c>
      <c r="E283" s="7" t="s">
        <v>4</v>
      </c>
      <c r="F283" s="7" t="s">
        <v>5</v>
      </c>
      <c r="G283" s="7" t="s">
        <v>6</v>
      </c>
      <c r="H283" s="7" t="s">
        <v>7</v>
      </c>
      <c r="I283" s="7" t="s">
        <v>8</v>
      </c>
      <c r="J283" s="7" t="s">
        <v>9</v>
      </c>
      <c r="K283" s="7" t="s">
        <v>10</v>
      </c>
      <c r="L283" s="7" t="s">
        <v>11</v>
      </c>
    </row>
    <row r="284" spans="2:12" ht="45" customHeight="1" thickTop="1" thickBot="1" x14ac:dyDescent="0.3">
      <c r="B284" s="8" t="s">
        <v>278</v>
      </c>
      <c r="C284" s="9" t="s">
        <v>274</v>
      </c>
      <c r="D284" s="10">
        <v>50</v>
      </c>
      <c r="E284" s="10">
        <v>5</v>
      </c>
      <c r="F284" s="10">
        <v>60</v>
      </c>
      <c r="G284" s="11">
        <v>0.5</v>
      </c>
      <c r="H284" s="10" t="s">
        <v>265</v>
      </c>
      <c r="I284" s="10">
        <v>78</v>
      </c>
      <c r="J284" s="12">
        <f>ROUND(IF(D284 &gt; F284, (IF(AND(I284 = F284, I284 = (D284 - E284)), 125 %,IF(AND(I284&lt;=(D284+E284),I284&gt;=(D284-E284)),100%,IF(I284&gt;(D284+E284),(D284+E284)/I284,IF((I284&lt;(D284-E284)),100%+ABS(I284-D284)*25%/ABS(F284-D284)))))),IF(AND(I284=F284,I284=(D284+E284)),125%,IF(AND(I284&lt;=(D284+E284),I284&gt;=(D284-E284)),100%,IF(AND(I284=F284,I284=(D284+E284)),125%,IF(I284&lt;(D284-E284),I284/(D284-E284),IF(I284&gt;(D284+E284),100%+(I284-D284)*25%/(F284-D284))))))),4)</f>
        <v>1.7</v>
      </c>
      <c r="K284" s="10" t="str">
        <f>IF(J284 &gt;1,"Superou",IF(J284 =1,"Atingiu","Não atingiu"))</f>
        <v>Superou</v>
      </c>
      <c r="L284" s="12">
        <f>J284-100%</f>
        <v>0.7</v>
      </c>
    </row>
    <row r="285" spans="2:12" ht="81.75" customHeight="1" thickTop="1" thickBot="1" x14ac:dyDescent="0.3">
      <c r="B285" s="8" t="s">
        <v>279</v>
      </c>
      <c r="C285" s="9" t="s">
        <v>280</v>
      </c>
      <c r="D285" s="10">
        <v>15</v>
      </c>
      <c r="E285" s="10">
        <v>3</v>
      </c>
      <c r="F285" s="10">
        <v>20</v>
      </c>
      <c r="G285" s="11">
        <v>0.5</v>
      </c>
      <c r="H285" s="10" t="s">
        <v>265</v>
      </c>
      <c r="I285" s="10">
        <v>14</v>
      </c>
      <c r="J285" s="12">
        <f>ROUND(IF(D285 &gt; F285, (IF(AND(I285 = F285, I285 = (D285 - E285)), 125 %,IF(AND(I285&lt;=(D285+E285),I285&gt;=(D285-E285)),100%,IF(I285&gt;(D285+E285),(D285+E285)/I285,IF((I285&lt;(D285-E285)),100%+ABS(I285-D285)*25%/ABS(F285-D285)))))),IF(AND(I285=F285,I285=(D285+E285)),125%,IF(AND(I285&lt;=(D285+E285),I285&gt;=(D285-E285)),100%,IF(AND(I285=F285,I285=(D285+E285)),125%,IF(I285&lt;(D285-E285),I285/(D285-E285),IF(I285&gt;(D285+E285),100%+(I285-D285)*25%/(F285-D285))))))),4)</f>
        <v>1</v>
      </c>
      <c r="K285" s="10" t="str">
        <f>IF(J285 &gt;1,"Superou",IF(J285 =1,"Atingiu","Não atingiu"))</f>
        <v>Atingiu</v>
      </c>
      <c r="L285" s="12">
        <f>J285-100%</f>
        <v>0</v>
      </c>
    </row>
    <row r="286" spans="2:12" ht="15.75" thickTop="1" x14ac:dyDescent="0.25">
      <c r="B286" s="13" t="s">
        <v>21</v>
      </c>
      <c r="C286" s="13"/>
      <c r="D286" s="13"/>
      <c r="E286" s="13"/>
      <c r="F286" s="13"/>
      <c r="G286" s="13"/>
      <c r="H286" s="13"/>
      <c r="I286" s="13"/>
      <c r="J286" s="13"/>
      <c r="K286" s="13"/>
      <c r="L286" s="14">
        <f>G284*J284+G285*J285</f>
        <v>1.35</v>
      </c>
    </row>
    <row r="287" spans="2:12" ht="24.75" customHeight="1" thickBot="1" x14ac:dyDescent="0.3">
      <c r="B287" s="1" t="s">
        <v>281</v>
      </c>
      <c r="C287" s="1"/>
      <c r="D287" s="1"/>
      <c r="E287" s="1"/>
      <c r="F287" s="1"/>
      <c r="G287" s="1"/>
      <c r="H287" s="1"/>
      <c r="I287" s="1"/>
      <c r="J287" s="2"/>
      <c r="K287" s="3" t="s">
        <v>1</v>
      </c>
      <c r="L287" s="4">
        <v>7.3000001907348603E-3</v>
      </c>
    </row>
    <row r="288" spans="2:12" ht="31.5" thickTop="1" thickBot="1" x14ac:dyDescent="0.3">
      <c r="B288" s="6" t="s">
        <v>2</v>
      </c>
      <c r="C288" s="6"/>
      <c r="D288" s="7" t="s">
        <v>3</v>
      </c>
      <c r="E288" s="7" t="s">
        <v>4</v>
      </c>
      <c r="F288" s="7" t="s">
        <v>5</v>
      </c>
      <c r="G288" s="7" t="s">
        <v>6</v>
      </c>
      <c r="H288" s="7" t="s">
        <v>7</v>
      </c>
      <c r="I288" s="7" t="s">
        <v>8</v>
      </c>
      <c r="J288" s="7" t="s">
        <v>9</v>
      </c>
      <c r="K288" s="7" t="s">
        <v>10</v>
      </c>
      <c r="L288" s="7" t="s">
        <v>11</v>
      </c>
    </row>
    <row r="289" spans="2:12" ht="56.25" customHeight="1" thickTop="1" thickBot="1" x14ac:dyDescent="0.3">
      <c r="B289" s="8" t="s">
        <v>282</v>
      </c>
      <c r="C289" s="9" t="s">
        <v>283</v>
      </c>
      <c r="D289" s="10">
        <v>90</v>
      </c>
      <c r="E289" s="10">
        <v>0</v>
      </c>
      <c r="F289" s="10">
        <v>95</v>
      </c>
      <c r="G289" s="11">
        <v>1</v>
      </c>
      <c r="H289" s="10" t="s">
        <v>265</v>
      </c>
      <c r="I289" s="10">
        <v>100</v>
      </c>
      <c r="J289" s="12">
        <f>ROUND(IF(D289 &gt; F289, (IF(AND(I289 = F289, I289 = (D289 - E289)), 125 %,IF(AND(I289&lt;=(D289+E289),I289&gt;=(D289-E289)),100%,IF(I289&gt;(D289+E289),(D289+E289)/I289,IF((I289&lt;(D289-E289)),100%+ABS(I289-D289)*25%/ABS(F289-D289)))))),IF(AND(I289=F289,I289=(D289+E289)),125%,IF(AND(I289&lt;=(D289+E289),I289&gt;=(D289-E289)),100%,IF(AND(I289=F289,I289=(D289+E289)),125%,IF(I289&lt;(D289-E289),I289/(D289-E289),IF(I289&gt;(D289+E289),100%+(I289-D289)*25%/(F289-D289))))))),4)</f>
        <v>1.5</v>
      </c>
      <c r="K289" s="10" t="str">
        <f>IF(J289 &gt;1,"Superou",IF(J289 =1,"Atingiu","Não atingiu"))</f>
        <v>Superou</v>
      </c>
      <c r="L289" s="12">
        <f>J289-100%</f>
        <v>0.5</v>
      </c>
    </row>
    <row r="290" spans="2:12" ht="15.75" thickTop="1" x14ac:dyDescent="0.25">
      <c r="B290" s="13" t="s">
        <v>21</v>
      </c>
      <c r="C290" s="13"/>
      <c r="D290" s="13"/>
      <c r="E290" s="13"/>
      <c r="F290" s="13"/>
      <c r="G290" s="13"/>
      <c r="H290" s="13"/>
      <c r="I290" s="13"/>
      <c r="J290" s="13"/>
      <c r="K290" s="13"/>
      <c r="L290" s="14">
        <f>G289*J289</f>
        <v>1.5</v>
      </c>
    </row>
    <row r="291" spans="2:12" ht="24.75" customHeight="1" thickBot="1" x14ac:dyDescent="0.3">
      <c r="B291" s="1" t="s">
        <v>284</v>
      </c>
      <c r="C291" s="1"/>
      <c r="D291" s="1"/>
      <c r="E291" s="1"/>
      <c r="F291" s="1"/>
      <c r="G291" s="1"/>
      <c r="H291" s="1"/>
      <c r="I291" s="1"/>
      <c r="J291" s="2"/>
      <c r="K291" s="3" t="s">
        <v>1</v>
      </c>
      <c r="L291" s="4">
        <v>7.3000001907348603E-3</v>
      </c>
    </row>
    <row r="292" spans="2:12" ht="31.5" thickTop="1" thickBot="1" x14ac:dyDescent="0.3">
      <c r="B292" s="6" t="s">
        <v>2</v>
      </c>
      <c r="C292" s="6"/>
      <c r="D292" s="7" t="s">
        <v>3</v>
      </c>
      <c r="E292" s="7" t="s">
        <v>4</v>
      </c>
      <c r="F292" s="7" t="s">
        <v>5</v>
      </c>
      <c r="G292" s="7" t="s">
        <v>6</v>
      </c>
      <c r="H292" s="7" t="s">
        <v>7</v>
      </c>
      <c r="I292" s="7" t="s">
        <v>8</v>
      </c>
      <c r="J292" s="7" t="s">
        <v>9</v>
      </c>
      <c r="K292" s="7" t="s">
        <v>10</v>
      </c>
      <c r="L292" s="7" t="s">
        <v>11</v>
      </c>
    </row>
    <row r="293" spans="2:12" ht="62.25" customHeight="1" thickTop="1" thickBot="1" x14ac:dyDescent="0.3">
      <c r="B293" s="8" t="s">
        <v>285</v>
      </c>
      <c r="C293" s="9" t="s">
        <v>286</v>
      </c>
      <c r="D293" s="10">
        <v>75</v>
      </c>
      <c r="E293" s="10">
        <v>5</v>
      </c>
      <c r="F293" s="10">
        <v>90</v>
      </c>
      <c r="G293" s="11">
        <v>1</v>
      </c>
      <c r="H293" s="10" t="s">
        <v>287</v>
      </c>
      <c r="I293" s="10">
        <v>70</v>
      </c>
      <c r="J293" s="12">
        <f>ROUND(IF(D293 &gt; F293, (IF(AND(I293 = F293, I293 = (D293 - E293)), 125 %,IF(AND(I293&lt;=(D293+E293),I293&gt;=(D293-E293)),100%,IF(I293&gt;(D293+E293),(D293+E293)/I293,IF((I293&lt;(D293-E293)),100%+ABS(I293-D293)*25%/ABS(F293-D293)))))),IF(AND(I293=F293,I293=(D293+E293)),125%,IF(AND(I293&lt;=(D293+E293),I293&gt;=(D293-E293)),100%,IF(AND(I293=F293,I293=(D293+E293)),125%,IF(I293&lt;(D293-E293),I293/(D293-E293),IF(I293&gt;(D293+E293),100%+(I293-D293)*25%/(F293-D293))))))),4)</f>
        <v>1</v>
      </c>
      <c r="K293" s="10" t="str">
        <f>IF(J293 &gt;1,"Superou",IF(J293 =1,"Atingiu","Não atingiu"))</f>
        <v>Atingiu</v>
      </c>
      <c r="L293" s="12">
        <f>J293-100%</f>
        <v>0</v>
      </c>
    </row>
    <row r="294" spans="2:12" ht="15.75" thickTop="1" x14ac:dyDescent="0.25">
      <c r="B294" s="13" t="s">
        <v>21</v>
      </c>
      <c r="C294" s="13"/>
      <c r="D294" s="13"/>
      <c r="E294" s="13"/>
      <c r="F294" s="13"/>
      <c r="G294" s="13"/>
      <c r="H294" s="13"/>
      <c r="I294" s="13"/>
      <c r="J294" s="13"/>
      <c r="K294" s="13"/>
      <c r="L294" s="14">
        <f>G293*J293</f>
        <v>1</v>
      </c>
    </row>
    <row r="295" spans="2:12" ht="24.75" customHeight="1" thickBot="1" x14ac:dyDescent="0.3">
      <c r="B295" s="1" t="s">
        <v>288</v>
      </c>
      <c r="C295" s="1"/>
      <c r="D295" s="1"/>
      <c r="E295" s="1"/>
      <c r="F295" s="1"/>
      <c r="G295" s="1"/>
      <c r="H295" s="1"/>
      <c r="I295" s="1"/>
      <c r="J295" s="2"/>
      <c r="K295" s="3" t="s">
        <v>1</v>
      </c>
      <c r="L295" s="4">
        <v>7.3000001907348603E-3</v>
      </c>
    </row>
    <row r="296" spans="2:12" ht="31.5" thickTop="1" thickBot="1" x14ac:dyDescent="0.3">
      <c r="B296" s="6" t="s">
        <v>2</v>
      </c>
      <c r="C296" s="6"/>
      <c r="D296" s="7" t="s">
        <v>3</v>
      </c>
      <c r="E296" s="7" t="s">
        <v>4</v>
      </c>
      <c r="F296" s="7" t="s">
        <v>5</v>
      </c>
      <c r="G296" s="7" t="s">
        <v>6</v>
      </c>
      <c r="H296" s="7" t="s">
        <v>7</v>
      </c>
      <c r="I296" s="7" t="s">
        <v>8</v>
      </c>
      <c r="J296" s="7" t="s">
        <v>9</v>
      </c>
      <c r="K296" s="7" t="s">
        <v>10</v>
      </c>
      <c r="L296" s="7" t="s">
        <v>11</v>
      </c>
    </row>
    <row r="297" spans="2:12" ht="96" customHeight="1" thickTop="1" thickBot="1" x14ac:dyDescent="0.3">
      <c r="B297" s="8" t="s">
        <v>289</v>
      </c>
      <c r="C297" s="9" t="s">
        <v>290</v>
      </c>
      <c r="D297" s="10">
        <v>360</v>
      </c>
      <c r="E297" s="10">
        <v>10</v>
      </c>
      <c r="F297" s="10">
        <v>380</v>
      </c>
      <c r="G297" s="11">
        <v>1</v>
      </c>
      <c r="H297" s="10" t="s">
        <v>287</v>
      </c>
      <c r="I297" s="10">
        <v>379</v>
      </c>
      <c r="J297" s="12">
        <f>ROUND(IF(D297 &gt; F297, (IF(AND(I297 = F297, I297 = (D297 - E297)), 125 %,IF(AND(I297&lt;=(D297+E297),I297&gt;=(D297-E297)),100%,IF(I297&gt;(D297+E297),(D297+E297)/I297,IF((I297&lt;(D297-E297)),100%+ABS(I297-D297)*25%/ABS(F297-D297)))))),IF(AND(I297=F297,I297=(D297+E297)),125%,IF(AND(I297&lt;=(D297+E297),I297&gt;=(D297-E297)),100%,IF(AND(I297=F297,I297=(D297+E297)),125%,IF(I297&lt;(D297-E297),I297/(D297-E297),IF(I297&gt;(D297+E297),100%+(I297-D297)*25%/(F297-D297))))))),4)</f>
        <v>1.2375</v>
      </c>
      <c r="K297" s="10" t="str">
        <f>IF(J297 &gt;1,"Superou",IF(J297 =1,"Atingiu","Não atingiu"))</f>
        <v>Superou</v>
      </c>
      <c r="L297" s="12">
        <f>J297-100%</f>
        <v>0.23750000000000004</v>
      </c>
    </row>
    <row r="298" spans="2:12" ht="15.75" thickTop="1" x14ac:dyDescent="0.25">
      <c r="B298" s="13" t="s">
        <v>21</v>
      </c>
      <c r="C298" s="13"/>
      <c r="D298" s="13"/>
      <c r="E298" s="13"/>
      <c r="F298" s="13"/>
      <c r="G298" s="13"/>
      <c r="H298" s="13"/>
      <c r="I298" s="13"/>
      <c r="J298" s="13"/>
      <c r="K298" s="13"/>
      <c r="L298" s="14">
        <f>G297*J297</f>
        <v>1.2375</v>
      </c>
    </row>
    <row r="299" spans="2:12" ht="24.75" customHeight="1" thickBot="1" x14ac:dyDescent="0.3">
      <c r="B299" s="1" t="s">
        <v>291</v>
      </c>
      <c r="C299" s="1"/>
      <c r="D299" s="1"/>
      <c r="E299" s="1"/>
      <c r="F299" s="1"/>
      <c r="G299" s="1"/>
      <c r="H299" s="1"/>
      <c r="I299" s="1"/>
      <c r="J299" s="2"/>
      <c r="K299" s="3" t="s">
        <v>1</v>
      </c>
      <c r="L299" s="4">
        <v>7.3000001907348603E-3</v>
      </c>
    </row>
    <row r="300" spans="2:12" ht="31.5" thickTop="1" thickBot="1" x14ac:dyDescent="0.3">
      <c r="B300" s="6" t="s">
        <v>2</v>
      </c>
      <c r="C300" s="6"/>
      <c r="D300" s="7" t="s">
        <v>3</v>
      </c>
      <c r="E300" s="7" t="s">
        <v>4</v>
      </c>
      <c r="F300" s="7" t="s">
        <v>5</v>
      </c>
      <c r="G300" s="7" t="s">
        <v>6</v>
      </c>
      <c r="H300" s="7" t="s">
        <v>7</v>
      </c>
      <c r="I300" s="7" t="s">
        <v>8</v>
      </c>
      <c r="J300" s="7" t="s">
        <v>9</v>
      </c>
      <c r="K300" s="7" t="s">
        <v>10</v>
      </c>
      <c r="L300" s="7" t="s">
        <v>11</v>
      </c>
    </row>
    <row r="301" spans="2:12" ht="90" customHeight="1" thickTop="1" thickBot="1" x14ac:dyDescent="0.3">
      <c r="B301" s="8" t="s">
        <v>292</v>
      </c>
      <c r="C301" s="9" t="s">
        <v>293</v>
      </c>
      <c r="D301" s="10">
        <v>335</v>
      </c>
      <c r="E301" s="10">
        <v>15</v>
      </c>
      <c r="F301" s="10">
        <v>300</v>
      </c>
      <c r="G301" s="11">
        <v>1</v>
      </c>
      <c r="H301" s="10" t="s">
        <v>287</v>
      </c>
      <c r="I301" s="10">
        <v>325</v>
      </c>
      <c r="J301" s="12">
        <f>ROUND(IF(D301 &gt; F301, (IF(AND(I301 = F301, I301 = (D301 - E301)), 125 %,IF(AND(I301&lt;=(D301+E301),I301&gt;=(D301-E301)),100%,IF(I301&gt;(D301+E301),(D301+E301)/I301,IF((I301&lt;(D301-E301)),100%+ABS(I301-D301)*25%/ABS(F301-D301)))))),IF(AND(I301=F301,I301=(D301+E301)),125%,IF(AND(I301&lt;=(D301+E301),I301&gt;=(D301-E301)),100%,IF(AND(I301=F301,I301=(D301+E301)),125%,IF(I301&lt;(D301-E301),I301/(D301-E301),IF(I301&gt;(D301+E301),100%+(I301-D301)*25%/(F301-D301))))))),4)</f>
        <v>1</v>
      </c>
      <c r="K301" s="10" t="str">
        <f>IF(J301 &gt;1,"Superou",IF(J301 =1,"Atingiu","Não atingiu"))</f>
        <v>Atingiu</v>
      </c>
      <c r="L301" s="12">
        <f>J301-100%</f>
        <v>0</v>
      </c>
    </row>
    <row r="302" spans="2:12" ht="15.75" thickTop="1" x14ac:dyDescent="0.25">
      <c r="B302" s="13" t="s">
        <v>21</v>
      </c>
      <c r="C302" s="13"/>
      <c r="D302" s="13"/>
      <c r="E302" s="13"/>
      <c r="F302" s="13"/>
      <c r="G302" s="13"/>
      <c r="H302" s="13"/>
      <c r="I302" s="13"/>
      <c r="J302" s="13"/>
      <c r="K302" s="13"/>
      <c r="L302" s="14">
        <f>G301*J301</f>
        <v>1</v>
      </c>
    </row>
    <row r="303" spans="2:12" ht="24.75" customHeight="1" thickBot="1" x14ac:dyDescent="0.3">
      <c r="B303" s="1" t="s">
        <v>294</v>
      </c>
      <c r="C303" s="1"/>
      <c r="D303" s="1"/>
      <c r="E303" s="1"/>
      <c r="F303" s="1"/>
      <c r="G303" s="1"/>
      <c r="H303" s="1"/>
      <c r="I303" s="1"/>
      <c r="J303" s="2"/>
      <c r="K303" s="3" t="s">
        <v>1</v>
      </c>
      <c r="L303" s="4">
        <v>7.3000001907348603E-3</v>
      </c>
    </row>
    <row r="304" spans="2:12" ht="31.5" thickTop="1" thickBot="1" x14ac:dyDescent="0.3">
      <c r="B304" s="6" t="s">
        <v>2</v>
      </c>
      <c r="C304" s="6"/>
      <c r="D304" s="7" t="s">
        <v>3</v>
      </c>
      <c r="E304" s="7" t="s">
        <v>4</v>
      </c>
      <c r="F304" s="7" t="s">
        <v>5</v>
      </c>
      <c r="G304" s="7" t="s">
        <v>6</v>
      </c>
      <c r="H304" s="7" t="s">
        <v>7</v>
      </c>
      <c r="I304" s="7" t="s">
        <v>8</v>
      </c>
      <c r="J304" s="7" t="s">
        <v>9</v>
      </c>
      <c r="K304" s="7" t="s">
        <v>10</v>
      </c>
      <c r="L304" s="7" t="s">
        <v>11</v>
      </c>
    </row>
    <row r="305" spans="2:12" ht="84.75" customHeight="1" thickTop="1" thickBot="1" x14ac:dyDescent="0.3">
      <c r="B305" s="8" t="s">
        <v>295</v>
      </c>
      <c r="C305" s="9" t="s">
        <v>296</v>
      </c>
      <c r="D305" s="10">
        <v>5</v>
      </c>
      <c r="E305" s="10">
        <v>2</v>
      </c>
      <c r="F305" s="10">
        <v>2</v>
      </c>
      <c r="G305" s="11">
        <v>1</v>
      </c>
      <c r="H305" s="10" t="s">
        <v>287</v>
      </c>
      <c r="I305" s="10">
        <v>7</v>
      </c>
      <c r="J305" s="12">
        <f>ROUND(IF(D305 &gt; F305, (IF(AND(I305 = F305, I305 = (D305 - E305)), 125 %,IF(AND(I305&lt;=(D305+E305),I305&gt;=(D305-E305)),100%,IF(I305&gt;(D305+E305),(D305+E305)/I305,IF((I305&lt;(D305-E305)),100%+ABS(I305-D305)*25%/ABS(F305-D305)))))),IF(AND(I305=F305,I305=(D305+E305)),125%,IF(AND(I305&lt;=(D305+E305),I305&gt;=(D305-E305)),100%,IF(AND(I305=F305,I305=(D305+E305)),125%,IF(I305&lt;(D305-E305),I305/(D305-E305),IF(I305&gt;(D305+E305),100%+(I305-D305)*25%/(F305-D305))))))),4)</f>
        <v>1</v>
      </c>
      <c r="K305" s="10" t="str">
        <f>IF(J305 &gt;1,"Superou",IF(J305 =1,"Atingiu","Não atingiu"))</f>
        <v>Atingiu</v>
      </c>
      <c r="L305" s="12">
        <f>J305-100%</f>
        <v>0</v>
      </c>
    </row>
    <row r="306" spans="2:12" ht="15.75" thickTop="1" x14ac:dyDescent="0.25">
      <c r="B306" s="13" t="s">
        <v>21</v>
      </c>
      <c r="C306" s="13"/>
      <c r="D306" s="13"/>
      <c r="E306" s="13"/>
      <c r="F306" s="13"/>
      <c r="G306" s="13"/>
      <c r="H306" s="13"/>
      <c r="I306" s="13"/>
      <c r="J306" s="13"/>
      <c r="K306" s="13"/>
      <c r="L306" s="14">
        <f>G305*J305</f>
        <v>1</v>
      </c>
    </row>
    <row r="307" spans="2:12" ht="24.75" customHeight="1" thickBot="1" x14ac:dyDescent="0.3">
      <c r="B307" s="1" t="s">
        <v>297</v>
      </c>
      <c r="C307" s="1"/>
      <c r="D307" s="1"/>
      <c r="E307" s="1"/>
      <c r="F307" s="1"/>
      <c r="G307" s="1"/>
      <c r="H307" s="1"/>
      <c r="I307" s="1"/>
      <c r="J307" s="2"/>
      <c r="K307" s="3" t="s">
        <v>1</v>
      </c>
      <c r="L307" s="4">
        <v>7.3000001907348603E-3</v>
      </c>
    </row>
    <row r="308" spans="2:12" ht="31.5" thickTop="1" thickBot="1" x14ac:dyDescent="0.3">
      <c r="B308" s="6" t="s">
        <v>2</v>
      </c>
      <c r="C308" s="6"/>
      <c r="D308" s="7" t="s">
        <v>3</v>
      </c>
      <c r="E308" s="7" t="s">
        <v>4</v>
      </c>
      <c r="F308" s="7" t="s">
        <v>5</v>
      </c>
      <c r="G308" s="7" t="s">
        <v>6</v>
      </c>
      <c r="H308" s="7" t="s">
        <v>7</v>
      </c>
      <c r="I308" s="7" t="s">
        <v>8</v>
      </c>
      <c r="J308" s="7" t="s">
        <v>9</v>
      </c>
      <c r="K308" s="7" t="s">
        <v>10</v>
      </c>
      <c r="L308" s="7" t="s">
        <v>11</v>
      </c>
    </row>
    <row r="309" spans="2:12" ht="76.5" customHeight="1" thickTop="1" thickBot="1" x14ac:dyDescent="0.3">
      <c r="B309" s="8" t="s">
        <v>298</v>
      </c>
      <c r="C309" s="9" t="s">
        <v>299</v>
      </c>
      <c r="D309" s="10">
        <v>90</v>
      </c>
      <c r="E309" s="10">
        <v>15</v>
      </c>
      <c r="F309" s="10">
        <v>60</v>
      </c>
      <c r="G309" s="11">
        <v>1</v>
      </c>
      <c r="H309" s="10" t="s">
        <v>287</v>
      </c>
      <c r="I309" s="10">
        <v>95</v>
      </c>
      <c r="J309" s="12">
        <f>ROUND(IF(D309 &gt; F309, (IF(AND(I309 = F309, I309 = (D309 - E309)), 125 %,IF(AND(I309&lt;=(D309+E309),I309&gt;=(D309-E309)),100%,IF(I309&gt;(D309+E309),(D309+E309)/I309,IF((I309&lt;(D309-E309)),100%+ABS(I309-D309)*25%/ABS(F309-D309)))))),IF(AND(I309=F309,I309=(D309+E309)),125%,IF(AND(I309&lt;=(D309+E309),I309&gt;=(D309-E309)),100%,IF(AND(I309=F309,I309=(D309+E309)),125%,IF(I309&lt;(D309-E309),I309/(D309-E309),IF(I309&gt;(D309+E309),100%+(I309-D309)*25%/(F309-D309))))))),4)</f>
        <v>1</v>
      </c>
      <c r="K309" s="10" t="str">
        <f>IF(J309 &gt;1,"Superou",IF(J309 =1,"Atingiu","Não atingiu"))</f>
        <v>Atingiu</v>
      </c>
      <c r="L309" s="12">
        <f>J309-100%</f>
        <v>0</v>
      </c>
    </row>
    <row r="310" spans="2:12" ht="15.75" thickTop="1" x14ac:dyDescent="0.25">
      <c r="B310" s="13" t="s">
        <v>21</v>
      </c>
      <c r="C310" s="13"/>
      <c r="D310" s="13"/>
      <c r="E310" s="13"/>
      <c r="F310" s="13"/>
      <c r="G310" s="13"/>
      <c r="H310" s="13"/>
      <c r="I310" s="13"/>
      <c r="J310" s="13"/>
      <c r="K310" s="13"/>
      <c r="L310" s="14">
        <f>G309*J309</f>
        <v>1</v>
      </c>
    </row>
    <row r="311" spans="2:12" ht="24.75" customHeight="1" thickBot="1" x14ac:dyDescent="0.3">
      <c r="B311" s="1" t="s">
        <v>300</v>
      </c>
      <c r="C311" s="1"/>
      <c r="D311" s="1"/>
      <c r="E311" s="1"/>
      <c r="F311" s="1"/>
      <c r="G311" s="1"/>
      <c r="H311" s="1"/>
      <c r="I311" s="1"/>
      <c r="J311" s="2"/>
      <c r="K311" s="3" t="s">
        <v>1</v>
      </c>
      <c r="L311" s="4">
        <v>7.3000001907348603E-3</v>
      </c>
    </row>
    <row r="312" spans="2:12" ht="31.5" thickTop="1" thickBot="1" x14ac:dyDescent="0.3">
      <c r="B312" s="6" t="s">
        <v>2</v>
      </c>
      <c r="C312" s="6"/>
      <c r="D312" s="7" t="s">
        <v>3</v>
      </c>
      <c r="E312" s="7" t="s">
        <v>4</v>
      </c>
      <c r="F312" s="7" t="s">
        <v>5</v>
      </c>
      <c r="G312" s="7" t="s">
        <v>6</v>
      </c>
      <c r="H312" s="7" t="s">
        <v>7</v>
      </c>
      <c r="I312" s="7" t="s">
        <v>8</v>
      </c>
      <c r="J312" s="7" t="s">
        <v>9</v>
      </c>
      <c r="K312" s="7" t="s">
        <v>10</v>
      </c>
      <c r="L312" s="7" t="s">
        <v>11</v>
      </c>
    </row>
    <row r="313" spans="2:12" ht="99.75" customHeight="1" thickTop="1" thickBot="1" x14ac:dyDescent="0.3">
      <c r="B313" s="8" t="s">
        <v>301</v>
      </c>
      <c r="C313" s="9" t="s">
        <v>239</v>
      </c>
      <c r="D313" s="10">
        <v>90</v>
      </c>
      <c r="E313" s="10">
        <v>5</v>
      </c>
      <c r="F313" s="10">
        <v>100</v>
      </c>
      <c r="G313" s="11">
        <v>0.7</v>
      </c>
      <c r="H313" s="10" t="s">
        <v>302</v>
      </c>
      <c r="I313" s="10">
        <v>96</v>
      </c>
      <c r="J313" s="12">
        <f>ROUND(IF(D313 &gt; F313, (IF(AND(I313 = F313, I313 = (D313 - E313)), 125 %,IF(AND(I313&lt;=(D313+E313),I313&gt;=(D313-E313)),100%,IF(I313&gt;(D313+E313),(D313+E313)/I313,IF((I313&lt;(D313-E313)),100%+ABS(I313-D313)*25%/ABS(F313-D313)))))),IF(AND(I313=F313,I313=(D313+E313)),125%,IF(AND(I313&lt;=(D313+E313),I313&gt;=(D313-E313)),100%,IF(AND(I313=F313,I313=(D313+E313)),125%,IF(I313&lt;(D313-E313),I313/(D313-E313),IF(I313&gt;(D313+E313),100%+(I313-D313)*25%/(F313-D313))))))),4)</f>
        <v>1.1499999999999999</v>
      </c>
      <c r="K313" s="10" t="str">
        <f>IF(J313 &gt;1,"Superou",IF(J313 =1,"Atingiu","Não atingiu"))</f>
        <v>Superou</v>
      </c>
      <c r="L313" s="12">
        <f>J313-100%</f>
        <v>0.14999999999999991</v>
      </c>
    </row>
    <row r="314" spans="2:12" ht="95.25" customHeight="1" thickTop="1" thickBot="1" x14ac:dyDescent="0.3">
      <c r="B314" s="8" t="s">
        <v>303</v>
      </c>
      <c r="C314" s="9" t="s">
        <v>304</v>
      </c>
      <c r="D314" s="10">
        <v>90</v>
      </c>
      <c r="E314" s="10">
        <v>5</v>
      </c>
      <c r="F314" s="10">
        <v>100</v>
      </c>
      <c r="G314" s="11">
        <v>0.3</v>
      </c>
      <c r="H314" s="10" t="s">
        <v>302</v>
      </c>
      <c r="I314" s="10">
        <v>0</v>
      </c>
      <c r="J314" s="12">
        <f>ROUND(IF(D314 &gt; F314, (IF(AND(I314 = F314, I314 = (D314 - E314)), 125 %,IF(AND(I314&lt;=(D314+E314),I314&gt;=(D314-E314)),100%,IF(I314&gt;(D314+E314),(D314+E314)/I314,IF((I314&lt;(D314-E314)),100%+ABS(I314-D314)*25%/ABS(F314-D314)))))),IF(AND(I314=F314,I314=(D314+E314)),125%,IF(AND(I314&lt;=(D314+E314),I314&gt;=(D314-E314)),100%,IF(AND(I314=F314,I314=(D314+E314)),125%,IF(I314&lt;(D314-E314),I314/(D314-E314),IF(I314&gt;(D314+E314),100%+(I314-D314)*25%/(F314-D314))))))),4)</f>
        <v>0</v>
      </c>
      <c r="K314" s="10" t="str">
        <f>IF(J314 &gt;1,"Superou",IF(J314 =1,"Atingiu","Não atingiu"))</f>
        <v>Não atingiu</v>
      </c>
      <c r="L314" s="12">
        <f>J314-100%</f>
        <v>-1</v>
      </c>
    </row>
    <row r="315" spans="2:12" ht="15.75" thickTop="1" x14ac:dyDescent="0.25">
      <c r="B315" s="13" t="s">
        <v>21</v>
      </c>
      <c r="C315" s="13"/>
      <c r="D315" s="13"/>
      <c r="E315" s="13"/>
      <c r="F315" s="13"/>
      <c r="G315" s="13"/>
      <c r="H315" s="13"/>
      <c r="I315" s="13"/>
      <c r="J315" s="13"/>
      <c r="K315" s="13"/>
      <c r="L315" s="14">
        <f>G313*J313+G314*J314</f>
        <v>0.80499999999999994</v>
      </c>
    </row>
    <row r="316" spans="2:12" ht="24.75" customHeight="1" thickBot="1" x14ac:dyDescent="0.3">
      <c r="B316" s="1" t="s">
        <v>305</v>
      </c>
      <c r="C316" s="1"/>
      <c r="D316" s="1"/>
      <c r="E316" s="1"/>
      <c r="F316" s="1"/>
      <c r="G316" s="1"/>
      <c r="H316" s="1"/>
      <c r="I316" s="1"/>
      <c r="J316" s="2"/>
      <c r="K316" s="3" t="s">
        <v>1</v>
      </c>
      <c r="L316" s="4">
        <v>7.3000001907348603E-3</v>
      </c>
    </row>
    <row r="317" spans="2:12" ht="31.5" thickTop="1" thickBot="1" x14ac:dyDescent="0.3">
      <c r="B317" s="6" t="s">
        <v>2</v>
      </c>
      <c r="C317" s="6"/>
      <c r="D317" s="7" t="s">
        <v>3</v>
      </c>
      <c r="E317" s="7" t="s">
        <v>4</v>
      </c>
      <c r="F317" s="7" t="s">
        <v>5</v>
      </c>
      <c r="G317" s="7" t="s">
        <v>6</v>
      </c>
      <c r="H317" s="7" t="s">
        <v>7</v>
      </c>
      <c r="I317" s="7" t="s">
        <v>8</v>
      </c>
      <c r="J317" s="7" t="s">
        <v>9</v>
      </c>
      <c r="K317" s="7" t="s">
        <v>10</v>
      </c>
      <c r="L317" s="7" t="s">
        <v>11</v>
      </c>
    </row>
    <row r="318" spans="2:12" ht="73.5" customHeight="1" thickTop="1" thickBot="1" x14ac:dyDescent="0.3">
      <c r="B318" s="8" t="s">
        <v>306</v>
      </c>
      <c r="C318" s="9" t="s">
        <v>307</v>
      </c>
      <c r="D318" s="10">
        <v>100</v>
      </c>
      <c r="E318" s="10">
        <v>50</v>
      </c>
      <c r="F318" s="10">
        <v>188</v>
      </c>
      <c r="G318" s="11">
        <v>1</v>
      </c>
      <c r="H318" s="10" t="s">
        <v>308</v>
      </c>
      <c r="I318" s="10">
        <v>200</v>
      </c>
      <c r="J318" s="12">
        <f>ROUND(IF(D318 &gt; F318, (IF(AND(I318 = F318, I318 = (D318 - E318)), 125 %,IF(AND(I318&lt;=(D318+E318),I318&gt;=(D318-E318)),100%,IF(I318&gt;(D318+E318),(D318+E318)/I318,IF((I318&lt;(D318-E318)),100%+ABS(I318-D318)*25%/ABS(F318-D318)))))),IF(AND(I318=F318,I318=(D318+E318)),125%,IF(AND(I318&lt;=(D318+E318),I318&gt;=(D318-E318)),100%,IF(AND(I318=F318,I318=(D318+E318)),125%,IF(I318&lt;(D318-E318),I318/(D318-E318),IF(I318&gt;(D318+E318),100%+(I318-D318)*25%/(F318-D318))))))),4)</f>
        <v>1.2841</v>
      </c>
      <c r="K318" s="10" t="str">
        <f>IF(J318 &gt;1,"Superou",IF(J318 =1,"Atingiu","Não atingiu"))</f>
        <v>Superou</v>
      </c>
      <c r="L318" s="12">
        <f>J318-100%</f>
        <v>0.28410000000000002</v>
      </c>
    </row>
    <row r="319" spans="2:12" ht="15.75" thickTop="1" x14ac:dyDescent="0.25">
      <c r="B319" s="13" t="s">
        <v>21</v>
      </c>
      <c r="C319" s="13"/>
      <c r="D319" s="13"/>
      <c r="E319" s="13"/>
      <c r="F319" s="13"/>
      <c r="G319" s="13"/>
      <c r="H319" s="13"/>
      <c r="I319" s="13"/>
      <c r="J319" s="13"/>
      <c r="K319" s="13"/>
      <c r="L319" s="14">
        <f>G318*J318</f>
        <v>1.2841</v>
      </c>
    </row>
    <row r="320" spans="2:12" ht="24.75" customHeight="1" thickBot="1" x14ac:dyDescent="0.3">
      <c r="B320" s="1" t="s">
        <v>309</v>
      </c>
      <c r="C320" s="1"/>
      <c r="D320" s="1"/>
      <c r="E320" s="1"/>
      <c r="F320" s="1"/>
      <c r="G320" s="1"/>
      <c r="H320" s="1"/>
      <c r="I320" s="1"/>
      <c r="J320" s="2"/>
      <c r="K320" s="3" t="s">
        <v>1</v>
      </c>
      <c r="L320" s="4">
        <v>7.3000001907348603E-3</v>
      </c>
    </row>
    <row r="321" spans="2:12" ht="31.5" thickTop="1" thickBot="1" x14ac:dyDescent="0.3">
      <c r="B321" s="6" t="s">
        <v>2</v>
      </c>
      <c r="C321" s="6"/>
      <c r="D321" s="7" t="s">
        <v>3</v>
      </c>
      <c r="E321" s="7" t="s">
        <v>4</v>
      </c>
      <c r="F321" s="7" t="s">
        <v>5</v>
      </c>
      <c r="G321" s="7" t="s">
        <v>6</v>
      </c>
      <c r="H321" s="7" t="s">
        <v>7</v>
      </c>
      <c r="I321" s="7" t="s">
        <v>8</v>
      </c>
      <c r="J321" s="7" t="s">
        <v>9</v>
      </c>
      <c r="K321" s="7" t="s">
        <v>10</v>
      </c>
      <c r="L321" s="7" t="s">
        <v>11</v>
      </c>
    </row>
    <row r="322" spans="2:12" ht="123" customHeight="1" thickTop="1" thickBot="1" x14ac:dyDescent="0.3">
      <c r="B322" s="8" t="s">
        <v>310</v>
      </c>
      <c r="C322" s="9" t="s">
        <v>311</v>
      </c>
      <c r="D322" s="10">
        <v>30</v>
      </c>
      <c r="E322" s="10">
        <v>10</v>
      </c>
      <c r="F322" s="10">
        <v>15</v>
      </c>
      <c r="G322" s="11">
        <v>1</v>
      </c>
      <c r="H322" s="10" t="s">
        <v>308</v>
      </c>
      <c r="I322" s="10">
        <v>9</v>
      </c>
      <c r="J322" s="12">
        <f>ROUND(IF(D322 &gt; F322, (IF(AND(I322 = F322, I322 = (D322 - E322)), 125 %,IF(AND(I322&lt;=(D322+E322),I322&gt;=(D322-E322)),100%,IF(I322&gt;(D322+E322),(D322+E322)/I322,IF((I322&lt;(D322-E322)),100%+ABS(I322-D322)*25%/ABS(F322-D322)))))),IF(AND(I322=F322,I322=(D322+E322)),125%,IF(AND(I322&lt;=(D322+E322),I322&gt;=(D322-E322)),100%,IF(AND(I322=F322,I322=(D322+E322)),125%,IF(I322&lt;(D322-E322),I322/(D322-E322),IF(I322&gt;(D322+E322),100%+(I322-D322)*25%/(F322-D322))))))),4)</f>
        <v>1.35</v>
      </c>
      <c r="K322" s="10" t="str">
        <f>IF(J322 &gt;1,"Superou",IF(J322 =1,"Atingiu","Não atingiu"))</f>
        <v>Superou</v>
      </c>
      <c r="L322" s="12">
        <f>J322-100%</f>
        <v>0.35000000000000009</v>
      </c>
    </row>
    <row r="323" spans="2:12" ht="15.75" thickTop="1" x14ac:dyDescent="0.25">
      <c r="B323" s="13" t="s">
        <v>21</v>
      </c>
      <c r="C323" s="13"/>
      <c r="D323" s="13"/>
      <c r="E323" s="13"/>
      <c r="F323" s="13"/>
      <c r="G323" s="13"/>
      <c r="H323" s="13"/>
      <c r="I323" s="13"/>
      <c r="J323" s="13"/>
      <c r="K323" s="13"/>
      <c r="L323" s="14">
        <f>G322*J322</f>
        <v>1.35</v>
      </c>
    </row>
    <row r="324" spans="2:12" ht="24.75" customHeight="1" thickBot="1" x14ac:dyDescent="0.3">
      <c r="B324" s="1" t="s">
        <v>312</v>
      </c>
      <c r="C324" s="1"/>
      <c r="D324" s="1"/>
      <c r="E324" s="1"/>
      <c r="F324" s="1"/>
      <c r="G324" s="1"/>
      <c r="H324" s="1"/>
      <c r="I324" s="1"/>
      <c r="J324" s="2"/>
      <c r="K324" s="3" t="s">
        <v>1</v>
      </c>
      <c r="L324" s="4">
        <v>7.3000001907348603E-3</v>
      </c>
    </row>
    <row r="325" spans="2:12" ht="31.5" thickTop="1" thickBot="1" x14ac:dyDescent="0.3">
      <c r="B325" s="6" t="s">
        <v>2</v>
      </c>
      <c r="C325" s="6"/>
      <c r="D325" s="7" t="s">
        <v>3</v>
      </c>
      <c r="E325" s="7" t="s">
        <v>4</v>
      </c>
      <c r="F325" s="7" t="s">
        <v>5</v>
      </c>
      <c r="G325" s="7" t="s">
        <v>6</v>
      </c>
      <c r="H325" s="7" t="s">
        <v>7</v>
      </c>
      <c r="I325" s="7" t="s">
        <v>8</v>
      </c>
      <c r="J325" s="7" t="s">
        <v>9</v>
      </c>
      <c r="K325" s="7" t="s">
        <v>10</v>
      </c>
      <c r="L325" s="7" t="s">
        <v>11</v>
      </c>
    </row>
    <row r="326" spans="2:12" ht="135.75" customHeight="1" thickTop="1" thickBot="1" x14ac:dyDescent="0.3">
      <c r="B326" s="8" t="s">
        <v>313</v>
      </c>
      <c r="C326" s="9" t="s">
        <v>314</v>
      </c>
      <c r="D326" s="10">
        <v>40</v>
      </c>
      <c r="E326" s="10">
        <v>10</v>
      </c>
      <c r="F326" s="10">
        <v>63</v>
      </c>
      <c r="G326" s="11">
        <v>1</v>
      </c>
      <c r="H326" s="10" t="s">
        <v>308</v>
      </c>
      <c r="I326" s="10">
        <v>46</v>
      </c>
      <c r="J326" s="12">
        <f>ROUND(IF(D326 &gt; F326, (IF(AND(I326 = F326, I326 = (D326 - E326)), 125 %,IF(AND(I326&lt;=(D326+E326),I326&gt;=(D326-E326)),100%,IF(I326&gt;(D326+E326),(D326+E326)/I326,IF((I326&lt;(D326-E326)),100%+ABS(I326-D326)*25%/ABS(F326-D326)))))),IF(AND(I326=F326,I326=(D326+E326)),125%,IF(AND(I326&lt;=(D326+E326),I326&gt;=(D326-E326)),100%,IF(AND(I326=F326,I326=(D326+E326)),125%,IF(I326&lt;(D326-E326),I326/(D326-E326),IF(I326&gt;(D326+E326),100%+(I326-D326)*25%/(F326-D326))))))),4)</f>
        <v>1</v>
      </c>
      <c r="K326" s="10" t="str">
        <f>IF(J326 &gt;1,"Superou",IF(J326 =1,"Atingiu","Não atingiu"))</f>
        <v>Atingiu</v>
      </c>
      <c r="L326" s="12">
        <f>J326-100%</f>
        <v>0</v>
      </c>
    </row>
    <row r="327" spans="2:12" ht="15.75" thickTop="1" x14ac:dyDescent="0.25">
      <c r="B327" s="13" t="s">
        <v>21</v>
      </c>
      <c r="C327" s="13"/>
      <c r="D327" s="13"/>
      <c r="E327" s="13"/>
      <c r="F327" s="13"/>
      <c r="G327" s="13"/>
      <c r="H327" s="13"/>
      <c r="I327" s="13"/>
      <c r="J327" s="13"/>
      <c r="K327" s="13"/>
      <c r="L327" s="14">
        <f>G326*J326</f>
        <v>1</v>
      </c>
    </row>
    <row r="328" spans="2:12" ht="24.75" customHeight="1" thickBot="1" x14ac:dyDescent="0.3">
      <c r="B328" s="1" t="s">
        <v>315</v>
      </c>
      <c r="C328" s="1"/>
      <c r="D328" s="1"/>
      <c r="E328" s="1"/>
      <c r="F328" s="1"/>
      <c r="G328" s="1"/>
      <c r="H328" s="1"/>
      <c r="I328" s="1"/>
      <c r="J328" s="2"/>
      <c r="K328" s="3" t="s">
        <v>1</v>
      </c>
      <c r="L328" s="4">
        <v>7.3000001907348603E-3</v>
      </c>
    </row>
    <row r="329" spans="2:12" ht="31.5" thickTop="1" thickBot="1" x14ac:dyDescent="0.3">
      <c r="B329" s="6" t="s">
        <v>2</v>
      </c>
      <c r="C329" s="6"/>
      <c r="D329" s="7" t="s">
        <v>3</v>
      </c>
      <c r="E329" s="7" t="s">
        <v>4</v>
      </c>
      <c r="F329" s="7" t="s">
        <v>5</v>
      </c>
      <c r="G329" s="7" t="s">
        <v>6</v>
      </c>
      <c r="H329" s="7" t="s">
        <v>7</v>
      </c>
      <c r="I329" s="7" t="s">
        <v>8</v>
      </c>
      <c r="J329" s="7" t="s">
        <v>9</v>
      </c>
      <c r="K329" s="7" t="s">
        <v>10</v>
      </c>
      <c r="L329" s="7" t="s">
        <v>11</v>
      </c>
    </row>
    <row r="330" spans="2:12" ht="143.25" customHeight="1" thickTop="1" thickBot="1" x14ac:dyDescent="0.3">
      <c r="B330" s="8" t="s">
        <v>316</v>
      </c>
      <c r="C330" s="9" t="s">
        <v>317</v>
      </c>
      <c r="D330" s="10">
        <v>30</v>
      </c>
      <c r="E330" s="10">
        <v>5</v>
      </c>
      <c r="F330" s="10">
        <v>19</v>
      </c>
      <c r="G330" s="11">
        <v>1</v>
      </c>
      <c r="H330" s="10" t="s">
        <v>308</v>
      </c>
      <c r="I330" s="10">
        <v>17</v>
      </c>
      <c r="J330" s="12">
        <f>ROUND(IF(D330 &gt; F330, (IF(AND(I330 = F330, I330 = (D330 - E330)), 125 %,IF(AND(I330&lt;=(D330+E330),I330&gt;=(D330-E330)),100%,IF(I330&gt;(D330+E330),(D330+E330)/I330,IF((I330&lt;(D330-E330)),100%+ABS(I330-D330)*25%/ABS(F330-D330)))))),IF(AND(I330=F330,I330=(D330+E330)),125%,IF(AND(I330&lt;=(D330+E330),I330&gt;=(D330-E330)),100%,IF(AND(I330=F330,I330=(D330+E330)),125%,IF(I330&lt;(D330-E330),I330/(D330-E330),IF(I330&gt;(D330+E330),100%+(I330-D330)*25%/(F330-D330))))))),4)</f>
        <v>1.2955000000000001</v>
      </c>
      <c r="K330" s="10" t="str">
        <f>IF(J330 &gt;1,"Superou",IF(J330 =1,"Atingiu","Não atingiu"))</f>
        <v>Superou</v>
      </c>
      <c r="L330" s="12">
        <f>J330-100%</f>
        <v>0.2955000000000001</v>
      </c>
    </row>
    <row r="331" spans="2:12" ht="15.75" thickTop="1" x14ac:dyDescent="0.25">
      <c r="B331" s="13" t="s">
        <v>21</v>
      </c>
      <c r="C331" s="13"/>
      <c r="D331" s="13"/>
      <c r="E331" s="13"/>
      <c r="F331" s="13"/>
      <c r="G331" s="13"/>
      <c r="H331" s="13"/>
      <c r="I331" s="13"/>
      <c r="J331" s="13"/>
      <c r="K331" s="13"/>
      <c r="L331" s="14">
        <f>G330*J330</f>
        <v>1.2955000000000001</v>
      </c>
    </row>
    <row r="332" spans="2:12" ht="24.75" customHeight="1" thickBot="1" x14ac:dyDescent="0.3">
      <c r="B332" s="1" t="s">
        <v>318</v>
      </c>
      <c r="C332" s="1"/>
      <c r="D332" s="1"/>
      <c r="E332" s="1"/>
      <c r="F332" s="1"/>
      <c r="G332" s="1"/>
      <c r="H332" s="1"/>
      <c r="I332" s="1"/>
      <c r="J332" s="2"/>
      <c r="K332" s="3" t="s">
        <v>1</v>
      </c>
      <c r="L332" s="4">
        <v>7.3000001907348603E-3</v>
      </c>
    </row>
    <row r="333" spans="2:12" ht="31.5" thickTop="1" thickBot="1" x14ac:dyDescent="0.3">
      <c r="B333" s="6" t="s">
        <v>2</v>
      </c>
      <c r="C333" s="6"/>
      <c r="D333" s="7" t="s">
        <v>3</v>
      </c>
      <c r="E333" s="7" t="s">
        <v>4</v>
      </c>
      <c r="F333" s="7" t="s">
        <v>5</v>
      </c>
      <c r="G333" s="7" t="s">
        <v>6</v>
      </c>
      <c r="H333" s="7" t="s">
        <v>7</v>
      </c>
      <c r="I333" s="7" t="s">
        <v>8</v>
      </c>
      <c r="J333" s="7" t="s">
        <v>9</v>
      </c>
      <c r="K333" s="7" t="s">
        <v>10</v>
      </c>
      <c r="L333" s="7" t="s">
        <v>11</v>
      </c>
    </row>
    <row r="334" spans="2:12" ht="100.5" customHeight="1" thickTop="1" thickBot="1" x14ac:dyDescent="0.3">
      <c r="B334" s="8" t="s">
        <v>319</v>
      </c>
      <c r="C334" s="9" t="s">
        <v>320</v>
      </c>
      <c r="D334" s="10">
        <v>90</v>
      </c>
      <c r="E334" s="10">
        <v>5</v>
      </c>
      <c r="F334" s="10">
        <v>100</v>
      </c>
      <c r="G334" s="11">
        <v>1</v>
      </c>
      <c r="H334" s="10" t="s">
        <v>308</v>
      </c>
      <c r="I334" s="10">
        <v>100</v>
      </c>
      <c r="J334" s="12">
        <f>ROUND(IF(D334 &gt; F334, (IF(AND(I334 = F334, I334 = (D334 - E334)), 125 %,IF(AND(I334&lt;=(D334+E334),I334&gt;=(D334-E334)),100%,IF(I334&gt;(D334+E334),(D334+E334)/I334,IF((I334&lt;(D334-E334)),100%+ABS(I334-D334)*25%/ABS(F334-D334)))))),IF(AND(I334=F334,I334=(D334+E334)),125%,IF(AND(I334&lt;=(D334+E334),I334&gt;=(D334-E334)),100%,IF(AND(I334=F334,I334=(D334+E334)),125%,IF(I334&lt;(D334-E334),I334/(D334-E334),IF(I334&gt;(D334+E334),100%+(I334-D334)*25%/(F334-D334))))))),4)</f>
        <v>1.25</v>
      </c>
      <c r="K334" s="10" t="str">
        <f>IF(J334 &gt;1,"Superou",IF(J334 =1,"Atingiu","Não atingiu"))</f>
        <v>Superou</v>
      </c>
      <c r="L334" s="12">
        <f>J334-100%</f>
        <v>0.25</v>
      </c>
    </row>
    <row r="335" spans="2:12" ht="15.75" thickTop="1" x14ac:dyDescent="0.25">
      <c r="B335" s="13" t="s">
        <v>21</v>
      </c>
      <c r="C335" s="13"/>
      <c r="D335" s="13"/>
      <c r="E335" s="13"/>
      <c r="F335" s="13"/>
      <c r="G335" s="13"/>
      <c r="H335" s="13"/>
      <c r="I335" s="13"/>
      <c r="J335" s="13"/>
      <c r="K335" s="13"/>
      <c r="L335" s="14">
        <f>G334*J334</f>
        <v>1.25</v>
      </c>
    </row>
    <row r="336" spans="2:12" ht="24.75" customHeight="1" thickBot="1" x14ac:dyDescent="0.3">
      <c r="B336" s="1" t="s">
        <v>321</v>
      </c>
      <c r="C336" s="1"/>
      <c r="D336" s="1"/>
      <c r="E336" s="1"/>
      <c r="F336" s="1"/>
      <c r="G336" s="1"/>
      <c r="H336" s="1"/>
      <c r="I336" s="1"/>
      <c r="J336" s="2"/>
      <c r="K336" s="3" t="s">
        <v>1</v>
      </c>
      <c r="L336" s="4">
        <v>7.3000001907348603E-3</v>
      </c>
    </row>
    <row r="337" spans="2:12" ht="31.5" thickTop="1" thickBot="1" x14ac:dyDescent="0.3">
      <c r="B337" s="6" t="s">
        <v>2</v>
      </c>
      <c r="C337" s="6"/>
      <c r="D337" s="7" t="s">
        <v>3</v>
      </c>
      <c r="E337" s="7" t="s">
        <v>4</v>
      </c>
      <c r="F337" s="7" t="s">
        <v>5</v>
      </c>
      <c r="G337" s="7" t="s">
        <v>6</v>
      </c>
      <c r="H337" s="7" t="s">
        <v>7</v>
      </c>
      <c r="I337" s="7" t="s">
        <v>8</v>
      </c>
      <c r="J337" s="7" t="s">
        <v>9</v>
      </c>
      <c r="K337" s="7" t="s">
        <v>10</v>
      </c>
      <c r="L337" s="7" t="s">
        <v>11</v>
      </c>
    </row>
    <row r="338" spans="2:12" ht="63" customHeight="1" thickTop="1" thickBot="1" x14ac:dyDescent="0.3">
      <c r="B338" s="8" t="s">
        <v>322</v>
      </c>
      <c r="C338" s="9" t="s">
        <v>323</v>
      </c>
      <c r="D338" s="10">
        <v>1</v>
      </c>
      <c r="E338" s="10">
        <v>0</v>
      </c>
      <c r="F338" s="10">
        <v>1</v>
      </c>
      <c r="G338" s="11">
        <v>1</v>
      </c>
      <c r="H338" s="10" t="s">
        <v>324</v>
      </c>
      <c r="I338" s="10">
        <v>0</v>
      </c>
      <c r="J338" s="12">
        <f>ROUND(IF(D338 &gt; F338, (IF(AND(I338 = F338, I338 = (D338 - E338)), 125 %,IF(AND(I338&lt;=(D338+E338),I338&gt;=(D338-E338)),100%,IF(I338&gt;(D338+E338),(D338+E338)/I338,IF((I338&lt;(D338-E338)),100%+ABS(I338-D338)*25%/ABS(F338-D338)))))),IF(AND(I338=F338,I338=(D338+E338)),125%,IF(AND(I338&lt;=(D338+E338),I338&gt;=(D338-E338)),100%,IF(AND(I338=F338,I338=(D338+E338)),125%,IF(I338&lt;(D338-E338),I338/(D338-E338),IF(I338&gt;(D338+E338),100%+(I338-D338)*25%/(F338-D338))))))),4)</f>
        <v>0</v>
      </c>
      <c r="K338" s="10" t="str">
        <f>IF(J338 &gt;1,"Superou",IF(J338 =1,"Atingiu","Não atingiu"))</f>
        <v>Não atingiu</v>
      </c>
      <c r="L338" s="12">
        <f>J338-100%</f>
        <v>-1</v>
      </c>
    </row>
    <row r="339" spans="2:12" ht="15.75" thickTop="1" x14ac:dyDescent="0.25">
      <c r="B339" s="13" t="s">
        <v>21</v>
      </c>
      <c r="C339" s="13"/>
      <c r="D339" s="13"/>
      <c r="E339" s="13"/>
      <c r="F339" s="13"/>
      <c r="G339" s="13"/>
      <c r="H339" s="13"/>
      <c r="I339" s="13"/>
      <c r="J339" s="13"/>
      <c r="K339" s="13"/>
      <c r="L339" s="14">
        <f>G338*J338</f>
        <v>0</v>
      </c>
    </row>
    <row r="340" spans="2:12" ht="59.25" customHeight="1" thickBot="1" x14ac:dyDescent="0.3">
      <c r="B340" s="1" t="s">
        <v>325</v>
      </c>
      <c r="C340" s="1"/>
      <c r="D340" s="1"/>
      <c r="E340" s="1"/>
      <c r="F340" s="1"/>
      <c r="G340" s="1"/>
      <c r="H340" s="1"/>
      <c r="I340" s="1"/>
      <c r="J340" s="2"/>
      <c r="K340" s="3" t="s">
        <v>1</v>
      </c>
      <c r="L340" s="4">
        <v>7.3000001907348603E-3</v>
      </c>
    </row>
    <row r="341" spans="2:12" ht="31.5" thickTop="1" thickBot="1" x14ac:dyDescent="0.3">
      <c r="B341" s="6" t="s">
        <v>2</v>
      </c>
      <c r="C341" s="6"/>
      <c r="D341" s="7" t="s">
        <v>3</v>
      </c>
      <c r="E341" s="7" t="s">
        <v>4</v>
      </c>
      <c r="F341" s="7" t="s">
        <v>5</v>
      </c>
      <c r="G341" s="7" t="s">
        <v>6</v>
      </c>
      <c r="H341" s="7" t="s">
        <v>7</v>
      </c>
      <c r="I341" s="7" t="s">
        <v>8</v>
      </c>
      <c r="J341" s="7" t="s">
        <v>9</v>
      </c>
      <c r="K341" s="7" t="s">
        <v>10</v>
      </c>
      <c r="L341" s="7" t="s">
        <v>11</v>
      </c>
    </row>
    <row r="342" spans="2:12" ht="45" customHeight="1" thickTop="1" thickBot="1" x14ac:dyDescent="0.3">
      <c r="B342" s="8" t="s">
        <v>326</v>
      </c>
      <c r="C342" s="9" t="s">
        <v>327</v>
      </c>
      <c r="D342" s="10">
        <v>2</v>
      </c>
      <c r="E342" s="10">
        <v>0</v>
      </c>
      <c r="F342" s="10">
        <v>2</v>
      </c>
      <c r="G342" s="11">
        <v>1</v>
      </c>
      <c r="H342" s="10" t="s">
        <v>324</v>
      </c>
      <c r="I342" s="10">
        <v>2</v>
      </c>
      <c r="J342" s="12">
        <f>ROUND(IF(D342 &gt; F342, (IF(AND(I342 = F342, I342 = (D342 - E342)), 125 %,IF(AND(I342&lt;=(D342+E342),I342&gt;=(D342-E342)),100%,IF(I342&gt;(D342+E342),(D342+E342)/I342,IF((I342&lt;(D342-E342)),100%+ABS(I342-D342)*25%/ABS(F342-D342)))))),IF(AND(I342=F342,I342=(D342+E342)),125%,IF(AND(I342&lt;=(D342+E342),I342&gt;=(D342-E342)),100%,IF(AND(I342=F342,I342=(D342+E342)),125%,IF(I342&lt;(D342-E342),I342/(D342-E342),IF(I342&gt;(D342+E342),100%+(I342-D342)*25%/(F342-D342))))))),4)</f>
        <v>1.25</v>
      </c>
      <c r="K342" s="10" t="str">
        <f>IF(J342 &gt;1,"Superou",IF(J342 =1,"Atingiu","Não atingiu"))</f>
        <v>Superou</v>
      </c>
      <c r="L342" s="12">
        <f>J342-100%</f>
        <v>0.25</v>
      </c>
    </row>
    <row r="343" spans="2:12" ht="15.75" thickTop="1" x14ac:dyDescent="0.25">
      <c r="B343" s="13" t="s">
        <v>21</v>
      </c>
      <c r="C343" s="13"/>
      <c r="D343" s="13"/>
      <c r="E343" s="13"/>
      <c r="F343" s="13"/>
      <c r="G343" s="13"/>
      <c r="H343" s="13"/>
      <c r="I343" s="13"/>
      <c r="J343" s="13"/>
      <c r="K343" s="13"/>
      <c r="L343" s="14">
        <f>G342*J342</f>
        <v>1.25</v>
      </c>
    </row>
    <row r="344" spans="2:12" ht="24.75" customHeight="1" thickBot="1" x14ac:dyDescent="0.3">
      <c r="B344" s="1" t="s">
        <v>328</v>
      </c>
      <c r="C344" s="1"/>
      <c r="D344" s="1"/>
      <c r="E344" s="1"/>
      <c r="F344" s="1"/>
      <c r="G344" s="1"/>
      <c r="H344" s="1"/>
      <c r="I344" s="1"/>
      <c r="J344" s="2"/>
      <c r="K344" s="3" t="s">
        <v>1</v>
      </c>
      <c r="L344" s="4">
        <v>7.3000001907348603E-3</v>
      </c>
    </row>
    <row r="345" spans="2:12" ht="31.5" thickTop="1" thickBot="1" x14ac:dyDescent="0.3">
      <c r="B345" s="6" t="s">
        <v>2</v>
      </c>
      <c r="C345" s="6"/>
      <c r="D345" s="7" t="s">
        <v>3</v>
      </c>
      <c r="E345" s="7" t="s">
        <v>4</v>
      </c>
      <c r="F345" s="7" t="s">
        <v>5</v>
      </c>
      <c r="G345" s="7" t="s">
        <v>6</v>
      </c>
      <c r="H345" s="7" t="s">
        <v>7</v>
      </c>
      <c r="I345" s="7" t="s">
        <v>8</v>
      </c>
      <c r="J345" s="7" t="s">
        <v>9</v>
      </c>
      <c r="K345" s="7" t="s">
        <v>10</v>
      </c>
      <c r="L345" s="7" t="s">
        <v>11</v>
      </c>
    </row>
    <row r="346" spans="2:12" ht="45" customHeight="1" thickTop="1" thickBot="1" x14ac:dyDescent="0.3">
      <c r="B346" s="8" t="s">
        <v>329</v>
      </c>
      <c r="C346" s="9" t="s">
        <v>330</v>
      </c>
      <c r="D346" s="10">
        <v>5</v>
      </c>
      <c r="E346" s="10">
        <v>1</v>
      </c>
      <c r="F346" s="10">
        <v>5</v>
      </c>
      <c r="G346" s="11">
        <v>1</v>
      </c>
      <c r="H346" s="10" t="s">
        <v>324</v>
      </c>
      <c r="I346" s="10">
        <v>4</v>
      </c>
      <c r="J346" s="12">
        <f>ROUND(IF(D346 &gt; F346, (IF(AND(I346 = F346, I346 = (D346 - E346)), 125 %,IF(AND(I346&lt;=(D346+E346),I346&gt;=(D346-E346)),100%,IF(I346&gt;(D346+E346),(D346+E346)/I346,IF((I346&lt;(D346-E346)),100%+ABS(I346-D346)*25%/ABS(F346-D346)))))),IF(AND(I346=F346,I346=(D346+E346)),125%,IF(AND(I346&lt;=(D346+E346),I346&gt;=(D346-E346)),100%,IF(AND(I346=F346,I346=(D346+E346)),125%,IF(I346&lt;(D346-E346),I346/(D346-E346),IF(I346&gt;(D346+E346),100%+(I346-D346)*25%/(F346-D346))))))),4)</f>
        <v>1</v>
      </c>
      <c r="K346" s="10" t="str">
        <f>IF(J346 &gt;1,"Superou",IF(J346 =1,"Atingiu","Não atingiu"))</f>
        <v>Atingiu</v>
      </c>
      <c r="L346" s="12">
        <f>J346-100%</f>
        <v>0</v>
      </c>
    </row>
    <row r="347" spans="2:12" ht="15.75" thickTop="1" x14ac:dyDescent="0.25">
      <c r="B347" s="13" t="s">
        <v>21</v>
      </c>
      <c r="C347" s="13"/>
      <c r="D347" s="13"/>
      <c r="E347" s="13"/>
      <c r="F347" s="13"/>
      <c r="G347" s="13"/>
      <c r="H347" s="13"/>
      <c r="I347" s="13"/>
      <c r="J347" s="13"/>
      <c r="K347" s="13"/>
      <c r="L347" s="14">
        <f>G346*J346</f>
        <v>1</v>
      </c>
    </row>
    <row r="348" spans="2:12" ht="54" customHeight="1" thickBot="1" x14ac:dyDescent="0.3">
      <c r="B348" s="1" t="s">
        <v>331</v>
      </c>
      <c r="C348" s="1"/>
      <c r="D348" s="1"/>
      <c r="E348" s="1"/>
      <c r="F348" s="1"/>
      <c r="G348" s="1"/>
      <c r="H348" s="1"/>
      <c r="I348" s="1"/>
      <c r="J348" s="2"/>
      <c r="K348" s="3" t="s">
        <v>1</v>
      </c>
      <c r="L348" s="4">
        <v>7.3000001907348603E-3</v>
      </c>
    </row>
    <row r="349" spans="2:12" ht="31.5" thickTop="1" thickBot="1" x14ac:dyDescent="0.3">
      <c r="B349" s="6" t="s">
        <v>2</v>
      </c>
      <c r="C349" s="6"/>
      <c r="D349" s="7" t="s">
        <v>3</v>
      </c>
      <c r="E349" s="7" t="s">
        <v>4</v>
      </c>
      <c r="F349" s="7" t="s">
        <v>5</v>
      </c>
      <c r="G349" s="7" t="s">
        <v>6</v>
      </c>
      <c r="H349" s="7" t="s">
        <v>7</v>
      </c>
      <c r="I349" s="7" t="s">
        <v>8</v>
      </c>
      <c r="J349" s="7" t="s">
        <v>9</v>
      </c>
      <c r="K349" s="7" t="s">
        <v>10</v>
      </c>
      <c r="L349" s="7" t="s">
        <v>11</v>
      </c>
    </row>
    <row r="350" spans="2:12" ht="75" customHeight="1" thickTop="1" thickBot="1" x14ac:dyDescent="0.3">
      <c r="B350" s="8" t="s">
        <v>332</v>
      </c>
      <c r="C350" s="9" t="s">
        <v>333</v>
      </c>
      <c r="D350" s="10">
        <v>95</v>
      </c>
      <c r="E350" s="10">
        <v>2</v>
      </c>
      <c r="F350" s="10">
        <v>100</v>
      </c>
      <c r="G350" s="11">
        <v>1</v>
      </c>
      <c r="H350" s="10" t="s">
        <v>324</v>
      </c>
      <c r="I350" s="10">
        <v>100</v>
      </c>
      <c r="J350" s="12">
        <f>ROUND(IF(D350 &gt; F350, (IF(AND(I350 = F350, I350 = (D350 - E350)), 125 %,IF(AND(I350&lt;=(D350+E350),I350&gt;=(D350-E350)),100%,IF(I350&gt;(D350+E350),(D350+E350)/I350,IF((I350&lt;(D350-E350)),100%+ABS(I350-D350)*25%/ABS(F350-D350)))))),IF(AND(I350=F350,I350=(D350+E350)),125%,IF(AND(I350&lt;=(D350+E350),I350&gt;=(D350-E350)),100%,IF(AND(I350=F350,I350=(D350+E350)),125%,IF(I350&lt;(D350-E350),I350/(D350-E350),IF(I350&gt;(D350+E350),100%+(I350-D350)*25%/(F350-D350))))))),4)</f>
        <v>1.25</v>
      </c>
      <c r="K350" s="10" t="str">
        <f>IF(J350 &gt;1,"Superou",IF(J350 =1,"Atingiu","Não atingiu"))</f>
        <v>Superou</v>
      </c>
      <c r="L350" s="12">
        <f>J350-100%</f>
        <v>0.25</v>
      </c>
    </row>
    <row r="351" spans="2:12" ht="15.75" thickTop="1" x14ac:dyDescent="0.25">
      <c r="B351" s="13" t="s">
        <v>21</v>
      </c>
      <c r="C351" s="13"/>
      <c r="D351" s="13"/>
      <c r="E351" s="13"/>
      <c r="F351" s="13"/>
      <c r="G351" s="13"/>
      <c r="H351" s="13"/>
      <c r="I351" s="13"/>
      <c r="J351" s="13"/>
      <c r="K351" s="13"/>
      <c r="L351" s="14">
        <f>G350*J350</f>
        <v>1.25</v>
      </c>
    </row>
    <row r="352" spans="2:12" ht="51" customHeight="1" thickBot="1" x14ac:dyDescent="0.3">
      <c r="B352" s="1" t="s">
        <v>334</v>
      </c>
      <c r="C352" s="1"/>
      <c r="D352" s="1"/>
      <c r="E352" s="1"/>
      <c r="F352" s="1"/>
      <c r="G352" s="1"/>
      <c r="H352" s="1"/>
      <c r="I352" s="1"/>
      <c r="J352" s="2"/>
      <c r="K352" s="3" t="s">
        <v>1</v>
      </c>
      <c r="L352" s="4">
        <v>7.3000001907348603E-3</v>
      </c>
    </row>
    <row r="353" spans="2:12" ht="31.5" thickTop="1" thickBot="1" x14ac:dyDescent="0.3">
      <c r="B353" s="6" t="s">
        <v>2</v>
      </c>
      <c r="C353" s="6"/>
      <c r="D353" s="7" t="s">
        <v>3</v>
      </c>
      <c r="E353" s="7" t="s">
        <v>4</v>
      </c>
      <c r="F353" s="7" t="s">
        <v>5</v>
      </c>
      <c r="G353" s="7" t="s">
        <v>6</v>
      </c>
      <c r="H353" s="7" t="s">
        <v>7</v>
      </c>
      <c r="I353" s="7" t="s">
        <v>8</v>
      </c>
      <c r="J353" s="7" t="s">
        <v>9</v>
      </c>
      <c r="K353" s="7" t="s">
        <v>10</v>
      </c>
      <c r="L353" s="7" t="s">
        <v>11</v>
      </c>
    </row>
    <row r="354" spans="2:12" ht="66.75" customHeight="1" thickTop="1" thickBot="1" x14ac:dyDescent="0.3">
      <c r="B354" s="8" t="s">
        <v>335</v>
      </c>
      <c r="C354" s="9" t="s">
        <v>336</v>
      </c>
      <c r="D354" s="10">
        <v>6</v>
      </c>
      <c r="E354" s="10">
        <v>1</v>
      </c>
      <c r="F354" s="10">
        <v>8</v>
      </c>
      <c r="G354" s="11">
        <v>1</v>
      </c>
      <c r="H354" s="10" t="s">
        <v>324</v>
      </c>
      <c r="I354" s="10">
        <v>8</v>
      </c>
      <c r="J354" s="12">
        <f>ROUND(IF(D354 &gt; F354, (IF(AND(I354 = F354, I354 = (D354 - E354)), 125 %,IF(AND(I354&lt;=(D354+E354),I354&gt;=(D354-E354)),100%,IF(I354&gt;(D354+E354),(D354+E354)/I354,IF((I354&lt;(D354-E354)),100%+ABS(I354-D354)*25%/ABS(F354-D354)))))),IF(AND(I354=F354,I354=(D354+E354)),125%,IF(AND(I354&lt;=(D354+E354),I354&gt;=(D354-E354)),100%,IF(AND(I354=F354,I354=(D354+E354)),125%,IF(I354&lt;(D354-E354),I354/(D354-E354),IF(I354&gt;(D354+E354),100%+(I354-D354)*25%/(F354-D354))))))),4)</f>
        <v>1.25</v>
      </c>
      <c r="K354" s="10" t="str">
        <f>IF(J354 &gt;1,"Superou",IF(J354 =1,"Atingiu","Não atingiu"))</f>
        <v>Superou</v>
      </c>
      <c r="L354" s="12">
        <f>J354-100%</f>
        <v>0.25</v>
      </c>
    </row>
    <row r="355" spans="2:12" ht="15.75" thickTop="1" x14ac:dyDescent="0.25">
      <c r="B355" s="13" t="s">
        <v>21</v>
      </c>
      <c r="C355" s="13"/>
      <c r="D355" s="13"/>
      <c r="E355" s="13"/>
      <c r="F355" s="13"/>
      <c r="G355" s="13"/>
      <c r="H355" s="13"/>
      <c r="I355" s="13"/>
      <c r="J355" s="13"/>
      <c r="K355" s="13"/>
      <c r="L355" s="14">
        <f>G354*J354</f>
        <v>1.25</v>
      </c>
    </row>
    <row r="356" spans="2:12" ht="24.75" customHeight="1" thickBot="1" x14ac:dyDescent="0.3">
      <c r="B356" s="1" t="s">
        <v>337</v>
      </c>
      <c r="C356" s="1"/>
      <c r="D356" s="1"/>
      <c r="E356" s="1"/>
      <c r="F356" s="1"/>
      <c r="G356" s="1"/>
      <c r="H356" s="1"/>
      <c r="I356" s="1"/>
      <c r="J356" s="2"/>
      <c r="K356" s="3" t="s">
        <v>1</v>
      </c>
      <c r="L356" s="4">
        <v>7.3000001907348603E-3</v>
      </c>
    </row>
    <row r="357" spans="2:12" ht="31.5" thickTop="1" thickBot="1" x14ac:dyDescent="0.3">
      <c r="B357" s="6" t="s">
        <v>2</v>
      </c>
      <c r="C357" s="6"/>
      <c r="D357" s="7" t="s">
        <v>3</v>
      </c>
      <c r="E357" s="7" t="s">
        <v>4</v>
      </c>
      <c r="F357" s="7" t="s">
        <v>5</v>
      </c>
      <c r="G357" s="7" t="s">
        <v>6</v>
      </c>
      <c r="H357" s="7" t="s">
        <v>7</v>
      </c>
      <c r="I357" s="7" t="s">
        <v>8</v>
      </c>
      <c r="J357" s="7" t="s">
        <v>9</v>
      </c>
      <c r="K357" s="7" t="s">
        <v>10</v>
      </c>
      <c r="L357" s="7" t="s">
        <v>11</v>
      </c>
    </row>
    <row r="358" spans="2:12" ht="89.25" customHeight="1" thickTop="1" thickBot="1" x14ac:dyDescent="0.3">
      <c r="B358" s="8" t="s">
        <v>338</v>
      </c>
      <c r="C358" s="9" t="s">
        <v>339</v>
      </c>
      <c r="D358" s="10">
        <v>100</v>
      </c>
      <c r="E358" s="10">
        <v>0</v>
      </c>
      <c r="F358" s="10">
        <v>100</v>
      </c>
      <c r="G358" s="11">
        <v>1</v>
      </c>
      <c r="H358" s="10" t="s">
        <v>340</v>
      </c>
      <c r="I358" s="10">
        <v>100</v>
      </c>
      <c r="J358" s="12">
        <f>ROUND(IF(D358 &gt; F358, (IF(AND(I358 = F358, I358 = (D358 - E358)), 125 %,IF(AND(I358&lt;=(D358+E358),I358&gt;=(D358-E358)),100%,IF(I358&gt;(D358+E358),(D358+E358)/I358,IF((I358&lt;(D358-E358)),100%+ABS(I358-D358)*25%/ABS(F358-D358)))))),IF(AND(I358=F358,I358=(D358+E358)),125%,IF(AND(I358&lt;=(D358+E358),I358&gt;=(D358-E358)),100%,IF(AND(I358=F358,I358=(D358+E358)),125%,IF(I358&lt;(D358-E358),I358/(D358-E358),IF(I358&gt;(D358+E358),100%+(I358-D358)*25%/(F358-D358))))))),4)</f>
        <v>1.25</v>
      </c>
      <c r="K358" s="10" t="str">
        <f>IF(J358 &gt;1,"Superou",IF(J358 =1,"Atingiu","Não atingiu"))</f>
        <v>Superou</v>
      </c>
      <c r="L358" s="12">
        <f>J358-100%</f>
        <v>0.25</v>
      </c>
    </row>
    <row r="359" spans="2:12" ht="15.75" thickTop="1" x14ac:dyDescent="0.25">
      <c r="B359" s="13" t="s">
        <v>21</v>
      </c>
      <c r="C359" s="13"/>
      <c r="D359" s="13"/>
      <c r="E359" s="13"/>
      <c r="F359" s="13"/>
      <c r="G359" s="13"/>
      <c r="H359" s="13"/>
      <c r="I359" s="13"/>
      <c r="J359" s="13"/>
      <c r="K359" s="13"/>
      <c r="L359" s="14">
        <f>G358*J358</f>
        <v>1.25</v>
      </c>
    </row>
    <row r="360" spans="2:12" ht="24.75" customHeight="1" thickBot="1" x14ac:dyDescent="0.3">
      <c r="B360" s="1" t="s">
        <v>341</v>
      </c>
      <c r="C360" s="1"/>
      <c r="D360" s="1"/>
      <c r="E360" s="1"/>
      <c r="F360" s="1"/>
      <c r="G360" s="1"/>
      <c r="H360" s="1"/>
      <c r="I360" s="1"/>
      <c r="J360" s="2"/>
      <c r="K360" s="3" t="s">
        <v>1</v>
      </c>
      <c r="L360" s="4">
        <v>7.3000001907348603E-3</v>
      </c>
    </row>
    <row r="361" spans="2:12" ht="31.5" thickTop="1" thickBot="1" x14ac:dyDescent="0.3">
      <c r="B361" s="6" t="s">
        <v>2</v>
      </c>
      <c r="C361" s="6"/>
      <c r="D361" s="7" t="s">
        <v>3</v>
      </c>
      <c r="E361" s="7" t="s">
        <v>4</v>
      </c>
      <c r="F361" s="7" t="s">
        <v>5</v>
      </c>
      <c r="G361" s="7" t="s">
        <v>6</v>
      </c>
      <c r="H361" s="7" t="s">
        <v>7</v>
      </c>
      <c r="I361" s="7" t="s">
        <v>8</v>
      </c>
      <c r="J361" s="7" t="s">
        <v>9</v>
      </c>
      <c r="K361" s="7" t="s">
        <v>10</v>
      </c>
      <c r="L361" s="7" t="s">
        <v>11</v>
      </c>
    </row>
    <row r="362" spans="2:12" ht="70.5" customHeight="1" thickTop="1" thickBot="1" x14ac:dyDescent="0.3">
      <c r="B362" s="8" t="s">
        <v>342</v>
      </c>
      <c r="C362" s="9" t="s">
        <v>343</v>
      </c>
      <c r="D362" s="10">
        <v>4</v>
      </c>
      <c r="E362" s="10">
        <v>1</v>
      </c>
      <c r="F362" s="10">
        <v>6</v>
      </c>
      <c r="G362" s="11">
        <v>1</v>
      </c>
      <c r="H362" s="10" t="s">
        <v>340</v>
      </c>
      <c r="I362" s="10">
        <v>4</v>
      </c>
      <c r="J362" s="12">
        <f>ROUND(IF(D362 &gt; F362, (IF(AND(I362 = F362, I362 = (D362 - E362)), 125 %,IF(AND(I362&lt;=(D362+E362),I362&gt;=(D362-E362)),100%,IF(I362&gt;(D362+E362),(D362+E362)/I362,IF((I362&lt;(D362-E362)),100%+ABS(I362-D362)*25%/ABS(F362-D362)))))),IF(AND(I362=F362,I362=(D362+E362)),125%,IF(AND(I362&lt;=(D362+E362),I362&gt;=(D362-E362)),100%,IF(AND(I362=F362,I362=(D362+E362)),125%,IF(I362&lt;(D362-E362),I362/(D362-E362),IF(I362&gt;(D362+E362),100%+(I362-D362)*25%/(F362-D362))))))),4)</f>
        <v>1</v>
      </c>
      <c r="K362" s="10" t="str">
        <f>IF(J362 &gt;1,"Superou",IF(J362 =1,"Atingiu","Não atingiu"))</f>
        <v>Atingiu</v>
      </c>
      <c r="L362" s="12">
        <f>J362-100%</f>
        <v>0</v>
      </c>
    </row>
    <row r="363" spans="2:12" ht="15.75" thickTop="1" x14ac:dyDescent="0.25">
      <c r="B363" s="13" t="s">
        <v>21</v>
      </c>
      <c r="C363" s="13"/>
      <c r="D363" s="13"/>
      <c r="E363" s="13"/>
      <c r="F363" s="13"/>
      <c r="G363" s="13"/>
      <c r="H363" s="13"/>
      <c r="I363" s="13"/>
      <c r="J363" s="13"/>
      <c r="K363" s="13"/>
      <c r="L363" s="14">
        <f>G362*J362</f>
        <v>1</v>
      </c>
    </row>
    <row r="364" spans="2:12" ht="24.75" customHeight="1" thickBot="1" x14ac:dyDescent="0.3">
      <c r="B364" s="1" t="s">
        <v>344</v>
      </c>
      <c r="C364" s="1"/>
      <c r="D364" s="1"/>
      <c r="E364" s="1"/>
      <c r="F364" s="1"/>
      <c r="G364" s="1"/>
      <c r="H364" s="1"/>
      <c r="I364" s="1"/>
      <c r="J364" s="2"/>
      <c r="K364" s="3" t="s">
        <v>1</v>
      </c>
      <c r="L364" s="4">
        <v>7.3000001907348603E-3</v>
      </c>
    </row>
    <row r="365" spans="2:12" ht="31.5" thickTop="1" thickBot="1" x14ac:dyDescent="0.3">
      <c r="B365" s="6" t="s">
        <v>2</v>
      </c>
      <c r="C365" s="6"/>
      <c r="D365" s="7" t="s">
        <v>3</v>
      </c>
      <c r="E365" s="7" t="s">
        <v>4</v>
      </c>
      <c r="F365" s="7" t="s">
        <v>5</v>
      </c>
      <c r="G365" s="7" t="s">
        <v>6</v>
      </c>
      <c r="H365" s="7" t="s">
        <v>7</v>
      </c>
      <c r="I365" s="7" t="s">
        <v>8</v>
      </c>
      <c r="J365" s="7" t="s">
        <v>9</v>
      </c>
      <c r="K365" s="7" t="s">
        <v>10</v>
      </c>
      <c r="L365" s="7" t="s">
        <v>11</v>
      </c>
    </row>
    <row r="366" spans="2:12" ht="94.5" customHeight="1" thickTop="1" thickBot="1" x14ac:dyDescent="0.3">
      <c r="B366" s="8" t="s">
        <v>345</v>
      </c>
      <c r="C366" s="9" t="s">
        <v>346</v>
      </c>
      <c r="D366" s="10">
        <v>6</v>
      </c>
      <c r="E366" s="10">
        <v>2</v>
      </c>
      <c r="F366" s="10">
        <v>9</v>
      </c>
      <c r="G366" s="11">
        <v>1</v>
      </c>
      <c r="H366" s="10" t="s">
        <v>340</v>
      </c>
      <c r="I366" s="10">
        <v>8</v>
      </c>
      <c r="J366" s="12">
        <f>ROUND(IF(D366 &gt; F366, (IF(AND(I366 = F366, I366 = (D366 - E366)), 125 %,IF(AND(I366&lt;=(D366+E366),I366&gt;=(D366-E366)),100%,IF(I366&gt;(D366+E366),(D366+E366)/I366,IF((I366&lt;(D366-E366)),100%+ABS(I366-D366)*25%/ABS(F366-D366)))))),IF(AND(I366=F366,I366=(D366+E366)),125%,IF(AND(I366&lt;=(D366+E366),I366&gt;=(D366-E366)),100%,IF(AND(I366=F366,I366=(D366+E366)),125%,IF(I366&lt;(D366-E366),I366/(D366-E366),IF(I366&gt;(D366+E366),100%+(I366-D366)*25%/(F366-D366))))))),4)</f>
        <v>1</v>
      </c>
      <c r="K366" s="10" t="str">
        <f>IF(J366 &gt;1,"Superou",IF(J366 =1,"Atingiu","Não atingiu"))</f>
        <v>Atingiu</v>
      </c>
      <c r="L366" s="12">
        <f>J366-100%</f>
        <v>0</v>
      </c>
    </row>
    <row r="367" spans="2:12" ht="15.75" thickTop="1" x14ac:dyDescent="0.25">
      <c r="B367" s="13" t="s">
        <v>21</v>
      </c>
      <c r="C367" s="13"/>
      <c r="D367" s="13"/>
      <c r="E367" s="13"/>
      <c r="F367" s="13"/>
      <c r="G367" s="13"/>
      <c r="H367" s="13"/>
      <c r="I367" s="13"/>
      <c r="J367" s="13"/>
      <c r="K367" s="13"/>
      <c r="L367" s="14">
        <f>G366*J366</f>
        <v>1</v>
      </c>
    </row>
    <row r="368" spans="2:12" ht="24.75" customHeight="1" thickBot="1" x14ac:dyDescent="0.3">
      <c r="B368" s="1" t="s">
        <v>347</v>
      </c>
      <c r="C368" s="1"/>
      <c r="D368" s="1"/>
      <c r="E368" s="1"/>
      <c r="F368" s="1"/>
      <c r="G368" s="1"/>
      <c r="H368" s="1"/>
      <c r="I368" s="1"/>
      <c r="J368" s="2"/>
      <c r="K368" s="3" t="s">
        <v>1</v>
      </c>
      <c r="L368" s="4">
        <v>7.3000001907348603E-3</v>
      </c>
    </row>
    <row r="369" spans="2:12" ht="31.5" thickTop="1" thickBot="1" x14ac:dyDescent="0.3">
      <c r="B369" s="6" t="s">
        <v>2</v>
      </c>
      <c r="C369" s="6"/>
      <c r="D369" s="7" t="s">
        <v>3</v>
      </c>
      <c r="E369" s="7" t="s">
        <v>4</v>
      </c>
      <c r="F369" s="7" t="s">
        <v>5</v>
      </c>
      <c r="G369" s="7" t="s">
        <v>6</v>
      </c>
      <c r="H369" s="7" t="s">
        <v>7</v>
      </c>
      <c r="I369" s="7" t="s">
        <v>8</v>
      </c>
      <c r="J369" s="7" t="s">
        <v>9</v>
      </c>
      <c r="K369" s="7" t="s">
        <v>10</v>
      </c>
      <c r="L369" s="7" t="s">
        <v>11</v>
      </c>
    </row>
    <row r="370" spans="2:12" ht="96" customHeight="1" thickTop="1" thickBot="1" x14ac:dyDescent="0.3">
      <c r="B370" s="8" t="s">
        <v>348</v>
      </c>
      <c r="C370" s="9" t="s">
        <v>349</v>
      </c>
      <c r="D370" s="10">
        <v>70</v>
      </c>
      <c r="E370" s="10">
        <v>25</v>
      </c>
      <c r="F370" s="10">
        <v>100</v>
      </c>
      <c r="G370" s="11">
        <v>1</v>
      </c>
      <c r="H370" s="10" t="s">
        <v>340</v>
      </c>
      <c r="I370" s="10">
        <v>84.1</v>
      </c>
      <c r="J370" s="12">
        <f>ROUND(IF(D370 &gt; F370, (IF(AND(I370 = F370, I370 = (D370 - E370)), 125 %,IF(AND(I370&lt;=(D370+E370),I370&gt;=(D370-E370)),100%,IF(I370&gt;(D370+E370),(D370+E370)/I370,IF((I370&lt;(D370-E370)),100%+ABS(I370-D370)*25%/ABS(F370-D370)))))),IF(AND(I370=F370,I370=(D370+E370)),125%,IF(AND(I370&lt;=(D370+E370),I370&gt;=(D370-E370)),100%,IF(AND(I370=F370,I370=(D370+E370)),125%,IF(I370&lt;(D370-E370),I370/(D370-E370),IF(I370&gt;(D370+E370),100%+(I370-D370)*25%/(F370-D370))))))),4)</f>
        <v>1</v>
      </c>
      <c r="K370" s="10" t="str">
        <f>IF(J370 &gt;1,"Superou",IF(J370 =1,"Atingiu","Não atingiu"))</f>
        <v>Atingiu</v>
      </c>
      <c r="L370" s="12">
        <f>J370-100%</f>
        <v>0</v>
      </c>
    </row>
    <row r="371" spans="2:12" ht="15.75" thickTop="1" x14ac:dyDescent="0.25">
      <c r="B371" s="13" t="s">
        <v>21</v>
      </c>
      <c r="C371" s="13"/>
      <c r="D371" s="13"/>
      <c r="E371" s="13"/>
      <c r="F371" s="13"/>
      <c r="G371" s="13"/>
      <c r="H371" s="13"/>
      <c r="I371" s="13"/>
      <c r="J371" s="13"/>
      <c r="K371" s="13"/>
      <c r="L371" s="14">
        <f>G370*J370</f>
        <v>1</v>
      </c>
    </row>
    <row r="372" spans="2:12" ht="24.75" customHeight="1" thickBot="1" x14ac:dyDescent="0.3">
      <c r="B372" s="1" t="s">
        <v>350</v>
      </c>
      <c r="C372" s="1"/>
      <c r="D372" s="1"/>
      <c r="E372" s="1"/>
      <c r="F372" s="1"/>
      <c r="G372" s="1"/>
      <c r="H372" s="1"/>
      <c r="I372" s="1"/>
      <c r="J372" s="2"/>
      <c r="K372" s="3" t="s">
        <v>1</v>
      </c>
      <c r="L372" s="4">
        <v>7.3000001907348603E-3</v>
      </c>
    </row>
    <row r="373" spans="2:12" ht="31.5" thickTop="1" thickBot="1" x14ac:dyDescent="0.3">
      <c r="B373" s="6" t="s">
        <v>2</v>
      </c>
      <c r="C373" s="6"/>
      <c r="D373" s="7" t="s">
        <v>3</v>
      </c>
      <c r="E373" s="7" t="s">
        <v>4</v>
      </c>
      <c r="F373" s="7" t="s">
        <v>5</v>
      </c>
      <c r="G373" s="7" t="s">
        <v>6</v>
      </c>
      <c r="H373" s="7" t="s">
        <v>7</v>
      </c>
      <c r="I373" s="7" t="s">
        <v>8</v>
      </c>
      <c r="J373" s="7" t="s">
        <v>9</v>
      </c>
      <c r="K373" s="7" t="s">
        <v>10</v>
      </c>
      <c r="L373" s="7" t="s">
        <v>11</v>
      </c>
    </row>
    <row r="374" spans="2:12" ht="83.25" customHeight="1" thickTop="1" thickBot="1" x14ac:dyDescent="0.3">
      <c r="B374" s="8" t="s">
        <v>351</v>
      </c>
      <c r="C374" s="9" t="s">
        <v>352</v>
      </c>
      <c r="D374" s="10">
        <v>4</v>
      </c>
      <c r="E374" s="10">
        <v>1</v>
      </c>
      <c r="F374" s="10">
        <v>6</v>
      </c>
      <c r="G374" s="11">
        <v>1</v>
      </c>
      <c r="H374" s="10" t="s">
        <v>340</v>
      </c>
      <c r="I374" s="10">
        <v>5</v>
      </c>
      <c r="J374" s="12">
        <f>ROUND(IF(D374 &gt; F374, (IF(AND(I374 = F374, I374 = (D374 - E374)), 125 %,IF(AND(I374&lt;=(D374+E374),I374&gt;=(D374-E374)),100%,IF(I374&gt;(D374+E374),(D374+E374)/I374,IF((I374&lt;(D374-E374)),100%+ABS(I374-D374)*25%/ABS(F374-D374)))))),IF(AND(I374=F374,I374=(D374+E374)),125%,IF(AND(I374&lt;=(D374+E374),I374&gt;=(D374-E374)),100%,IF(AND(I374=F374,I374=(D374+E374)),125%,IF(I374&lt;(D374-E374),I374/(D374-E374),IF(I374&gt;(D374+E374),100%+(I374-D374)*25%/(F374-D374))))))),4)</f>
        <v>1</v>
      </c>
      <c r="K374" s="10" t="str">
        <f>IF(J374 &gt;1,"Superou",IF(J374 =1,"Atingiu","Não atingiu"))</f>
        <v>Atingiu</v>
      </c>
      <c r="L374" s="12">
        <f>J374-100%</f>
        <v>0</v>
      </c>
    </row>
    <row r="375" spans="2:12" ht="15.75" thickTop="1" x14ac:dyDescent="0.25">
      <c r="B375" s="13" t="s">
        <v>21</v>
      </c>
      <c r="C375" s="13"/>
      <c r="D375" s="13"/>
      <c r="E375" s="13"/>
      <c r="F375" s="13"/>
      <c r="G375" s="13"/>
      <c r="H375" s="13"/>
      <c r="I375" s="13"/>
      <c r="J375" s="13"/>
      <c r="K375" s="13"/>
      <c r="L375" s="14">
        <f>G374*J374</f>
        <v>1</v>
      </c>
    </row>
    <row r="376" spans="2:12" ht="24.75" customHeight="1" thickBot="1" x14ac:dyDescent="0.3">
      <c r="B376" s="1" t="s">
        <v>353</v>
      </c>
      <c r="C376" s="1"/>
      <c r="D376" s="1"/>
      <c r="E376" s="1"/>
      <c r="F376" s="1"/>
      <c r="G376" s="1"/>
      <c r="H376" s="1"/>
      <c r="I376" s="1"/>
      <c r="J376" s="2"/>
      <c r="K376" s="3" t="s">
        <v>1</v>
      </c>
      <c r="L376" s="4">
        <v>7.3000001907348603E-3</v>
      </c>
    </row>
    <row r="377" spans="2:12" ht="31.5" thickTop="1" thickBot="1" x14ac:dyDescent="0.3">
      <c r="B377" s="6" t="s">
        <v>2</v>
      </c>
      <c r="C377" s="6"/>
      <c r="D377" s="7" t="s">
        <v>3</v>
      </c>
      <c r="E377" s="7" t="s">
        <v>4</v>
      </c>
      <c r="F377" s="7" t="s">
        <v>5</v>
      </c>
      <c r="G377" s="7" t="s">
        <v>6</v>
      </c>
      <c r="H377" s="7" t="s">
        <v>7</v>
      </c>
      <c r="I377" s="7" t="s">
        <v>8</v>
      </c>
      <c r="J377" s="7" t="s">
        <v>9</v>
      </c>
      <c r="K377" s="7" t="s">
        <v>10</v>
      </c>
      <c r="L377" s="7" t="s">
        <v>11</v>
      </c>
    </row>
    <row r="378" spans="2:12" ht="68.25" customHeight="1" thickTop="1" thickBot="1" x14ac:dyDescent="0.3">
      <c r="B378" s="8" t="s">
        <v>354</v>
      </c>
      <c r="C378" s="9" t="s">
        <v>355</v>
      </c>
      <c r="D378" s="10">
        <v>95</v>
      </c>
      <c r="E378" s="10">
        <v>2</v>
      </c>
      <c r="F378" s="10">
        <v>100</v>
      </c>
      <c r="G378" s="11">
        <v>1</v>
      </c>
      <c r="H378" s="10" t="s">
        <v>356</v>
      </c>
      <c r="I378" s="10">
        <v>100</v>
      </c>
      <c r="J378" s="12">
        <f>ROUND(IF(D378 &gt; F378, (IF(AND(I378 = F378, I378 = (D378 - E378)), 125 %,IF(AND(I378&lt;=(D378+E378),I378&gt;=(D378-E378)),100%,IF(I378&gt;(D378+E378),(D378+E378)/I378,IF((I378&lt;(D378-E378)),100%+ABS(I378-D378)*25%/ABS(F378-D378)))))),IF(AND(I378=F378,I378=(D378+E378)),125%,IF(AND(I378&lt;=(D378+E378),I378&gt;=(D378-E378)),100%,IF(AND(I378=F378,I378=(D378+E378)),125%,IF(I378&lt;(D378-E378),I378/(D378-E378),IF(I378&gt;(D378+E378),100%+(I378-D378)*25%/(F378-D378))))))),4)</f>
        <v>1.25</v>
      </c>
      <c r="K378" s="10" t="str">
        <f>IF(J378 &gt;1,"Superou",IF(J378 =1,"Atingiu","Não atingiu"))</f>
        <v>Superou</v>
      </c>
      <c r="L378" s="12">
        <f>J378-100%</f>
        <v>0.25</v>
      </c>
    </row>
    <row r="379" spans="2:12" ht="15.75" thickTop="1" x14ac:dyDescent="0.25">
      <c r="B379" s="13" t="s">
        <v>21</v>
      </c>
      <c r="C379" s="13"/>
      <c r="D379" s="13"/>
      <c r="E379" s="13"/>
      <c r="F379" s="13"/>
      <c r="G379" s="13"/>
      <c r="H379" s="13"/>
      <c r="I379" s="13"/>
      <c r="J379" s="13"/>
      <c r="K379" s="13"/>
      <c r="L379" s="14">
        <f>G378*J378</f>
        <v>1.25</v>
      </c>
    </row>
    <row r="380" spans="2:12" ht="24.75" customHeight="1" thickBot="1" x14ac:dyDescent="0.3">
      <c r="B380" s="1" t="s">
        <v>357</v>
      </c>
      <c r="C380" s="1"/>
      <c r="D380" s="1"/>
      <c r="E380" s="1"/>
      <c r="F380" s="1"/>
      <c r="G380" s="1"/>
      <c r="H380" s="1"/>
      <c r="I380" s="1"/>
      <c r="J380" s="2"/>
      <c r="K380" s="3" t="s">
        <v>1</v>
      </c>
      <c r="L380" s="4">
        <v>7.3000001907348603E-3</v>
      </c>
    </row>
    <row r="381" spans="2:12" ht="31.5" thickTop="1" thickBot="1" x14ac:dyDescent="0.3">
      <c r="B381" s="6" t="s">
        <v>2</v>
      </c>
      <c r="C381" s="6"/>
      <c r="D381" s="7" t="s">
        <v>3</v>
      </c>
      <c r="E381" s="7" t="s">
        <v>4</v>
      </c>
      <c r="F381" s="7" t="s">
        <v>5</v>
      </c>
      <c r="G381" s="7" t="s">
        <v>6</v>
      </c>
      <c r="H381" s="7" t="s">
        <v>7</v>
      </c>
      <c r="I381" s="7" t="s">
        <v>8</v>
      </c>
      <c r="J381" s="7" t="s">
        <v>9</v>
      </c>
      <c r="K381" s="7" t="s">
        <v>10</v>
      </c>
      <c r="L381" s="7" t="s">
        <v>11</v>
      </c>
    </row>
    <row r="382" spans="2:12" ht="61.5" customHeight="1" thickTop="1" thickBot="1" x14ac:dyDescent="0.3">
      <c r="B382" s="8" t="s">
        <v>358</v>
      </c>
      <c r="C382" s="9" t="s">
        <v>355</v>
      </c>
      <c r="D382" s="10">
        <v>95</v>
      </c>
      <c r="E382" s="10">
        <v>2</v>
      </c>
      <c r="F382" s="10">
        <v>100</v>
      </c>
      <c r="G382" s="11">
        <v>1</v>
      </c>
      <c r="H382" s="10" t="s">
        <v>356</v>
      </c>
      <c r="I382" s="10">
        <v>100</v>
      </c>
      <c r="J382" s="12">
        <f>ROUND(IF(D382 &gt; F382, (IF(AND(I382 = F382, I382 = (D382 - E382)), 125 %,IF(AND(I382&lt;=(D382+E382),I382&gt;=(D382-E382)),100%,IF(I382&gt;(D382+E382),(D382+E382)/I382,IF((I382&lt;(D382-E382)),100%+ABS(I382-D382)*25%/ABS(F382-D382)))))),IF(AND(I382=F382,I382=(D382+E382)),125%,IF(AND(I382&lt;=(D382+E382),I382&gt;=(D382-E382)),100%,IF(AND(I382=F382,I382=(D382+E382)),125%,IF(I382&lt;(D382-E382),I382/(D382-E382),IF(I382&gt;(D382+E382),100%+(I382-D382)*25%/(F382-D382))))))),4)</f>
        <v>1.25</v>
      </c>
      <c r="K382" s="10" t="str">
        <f>IF(J382 &gt;1,"Superou",IF(J382 =1,"Atingiu","Não atingiu"))</f>
        <v>Superou</v>
      </c>
      <c r="L382" s="12">
        <f>J382-100%</f>
        <v>0.25</v>
      </c>
    </row>
    <row r="383" spans="2:12" ht="15.75" thickTop="1" x14ac:dyDescent="0.25">
      <c r="B383" s="13" t="s">
        <v>21</v>
      </c>
      <c r="C383" s="13"/>
      <c r="D383" s="13"/>
      <c r="E383" s="13"/>
      <c r="F383" s="13"/>
      <c r="G383" s="13"/>
      <c r="H383" s="13"/>
      <c r="I383" s="13"/>
      <c r="J383" s="13"/>
      <c r="K383" s="13"/>
      <c r="L383" s="14">
        <f>G382*J382</f>
        <v>1.25</v>
      </c>
    </row>
    <row r="384" spans="2:12" ht="24.75" customHeight="1" thickBot="1" x14ac:dyDescent="0.3">
      <c r="B384" s="1" t="s">
        <v>359</v>
      </c>
      <c r="C384" s="1"/>
      <c r="D384" s="1"/>
      <c r="E384" s="1"/>
      <c r="F384" s="1"/>
      <c r="G384" s="1"/>
      <c r="H384" s="1"/>
      <c r="I384" s="1"/>
      <c r="J384" s="2"/>
      <c r="K384" s="3" t="s">
        <v>1</v>
      </c>
      <c r="L384" s="4">
        <v>7.3000001907348603E-3</v>
      </c>
    </row>
    <row r="385" spans="2:12" ht="31.5" thickTop="1" thickBot="1" x14ac:dyDescent="0.3">
      <c r="B385" s="6" t="s">
        <v>2</v>
      </c>
      <c r="C385" s="6"/>
      <c r="D385" s="7" t="s">
        <v>3</v>
      </c>
      <c r="E385" s="7" t="s">
        <v>4</v>
      </c>
      <c r="F385" s="7" t="s">
        <v>5</v>
      </c>
      <c r="G385" s="7" t="s">
        <v>6</v>
      </c>
      <c r="H385" s="7" t="s">
        <v>7</v>
      </c>
      <c r="I385" s="7" t="s">
        <v>8</v>
      </c>
      <c r="J385" s="7" t="s">
        <v>9</v>
      </c>
      <c r="K385" s="7" t="s">
        <v>10</v>
      </c>
      <c r="L385" s="7" t="s">
        <v>11</v>
      </c>
    </row>
    <row r="386" spans="2:12" ht="96.75" customHeight="1" thickTop="1" thickBot="1" x14ac:dyDescent="0.3">
      <c r="B386" s="8" t="s">
        <v>360</v>
      </c>
      <c r="C386" s="9" t="s">
        <v>361</v>
      </c>
      <c r="D386" s="10">
        <v>70</v>
      </c>
      <c r="E386" s="10">
        <v>10</v>
      </c>
      <c r="F386" s="10">
        <v>100</v>
      </c>
      <c r="G386" s="11">
        <v>1</v>
      </c>
      <c r="H386" s="10" t="s">
        <v>356</v>
      </c>
      <c r="I386" s="10">
        <v>126.86</v>
      </c>
      <c r="J386" s="12">
        <f>ROUND(IF(D386 &gt; F386, (IF(AND(I386 = F386, I386 = (D386 - E386)), 125 %,IF(AND(I386&lt;=(D386+E386),I386&gt;=(D386-E386)),100%,IF(I386&gt;(D386+E386),(D386+E386)/I386,IF((I386&lt;(D386-E386)),100%+ABS(I386-D386)*25%/ABS(F386-D386)))))),IF(AND(I386=F386,I386=(D386+E386)),125%,IF(AND(I386&lt;=(D386+E386),I386&gt;=(D386-E386)),100%,IF(AND(I386=F386,I386=(D386+E386)),125%,IF(I386&lt;(D386-E386),I386/(D386-E386),IF(I386&gt;(D386+E386),100%+(I386-D386)*25%/(F386-D386))))))),4)</f>
        <v>1.4738</v>
      </c>
      <c r="K386" s="10" t="str">
        <f>IF(J386 &gt;1,"Superou",IF(J386 =1,"Atingiu","Não atingiu"))</f>
        <v>Superou</v>
      </c>
      <c r="L386" s="12">
        <f>J386-100%</f>
        <v>0.4738</v>
      </c>
    </row>
    <row r="387" spans="2:12" ht="15.75" thickTop="1" x14ac:dyDescent="0.25">
      <c r="B387" s="13" t="s">
        <v>21</v>
      </c>
      <c r="C387" s="13"/>
      <c r="D387" s="13"/>
      <c r="E387" s="13"/>
      <c r="F387" s="13"/>
      <c r="G387" s="13"/>
      <c r="H387" s="13"/>
      <c r="I387" s="13"/>
      <c r="J387" s="13"/>
      <c r="K387" s="13"/>
      <c r="L387" s="14">
        <f>G386*J386</f>
        <v>1.4738</v>
      </c>
    </row>
    <row r="388" spans="2:12" ht="24.75" customHeight="1" thickBot="1" x14ac:dyDescent="0.3">
      <c r="B388" s="1" t="s">
        <v>362</v>
      </c>
      <c r="C388" s="1"/>
      <c r="D388" s="1"/>
      <c r="E388" s="1"/>
      <c r="F388" s="1"/>
      <c r="G388" s="1"/>
      <c r="H388" s="1"/>
      <c r="I388" s="1"/>
      <c r="J388" s="2"/>
      <c r="K388" s="3" t="s">
        <v>1</v>
      </c>
      <c r="L388" s="4">
        <v>7.3000001907348603E-3</v>
      </c>
    </row>
    <row r="389" spans="2:12" ht="31.5" thickTop="1" thickBot="1" x14ac:dyDescent="0.3">
      <c r="B389" s="6" t="s">
        <v>2</v>
      </c>
      <c r="C389" s="6"/>
      <c r="D389" s="7" t="s">
        <v>3</v>
      </c>
      <c r="E389" s="7" t="s">
        <v>4</v>
      </c>
      <c r="F389" s="7" t="s">
        <v>5</v>
      </c>
      <c r="G389" s="7" t="s">
        <v>6</v>
      </c>
      <c r="H389" s="7" t="s">
        <v>7</v>
      </c>
      <c r="I389" s="7" t="s">
        <v>8</v>
      </c>
      <c r="J389" s="7" t="s">
        <v>9</v>
      </c>
      <c r="K389" s="7" t="s">
        <v>10</v>
      </c>
      <c r="L389" s="7" t="s">
        <v>11</v>
      </c>
    </row>
    <row r="390" spans="2:12" ht="87.75" customHeight="1" thickTop="1" thickBot="1" x14ac:dyDescent="0.3">
      <c r="B390" s="8" t="s">
        <v>363</v>
      </c>
      <c r="C390" s="9" t="s">
        <v>355</v>
      </c>
      <c r="D390" s="10">
        <v>95</v>
      </c>
      <c r="E390" s="10">
        <v>3</v>
      </c>
      <c r="F390" s="10">
        <v>100</v>
      </c>
      <c r="G390" s="11">
        <v>1</v>
      </c>
      <c r="H390" s="10" t="s">
        <v>364</v>
      </c>
      <c r="I390" s="10">
        <v>100</v>
      </c>
      <c r="J390" s="12">
        <f>ROUND(IF(D390 &gt; F390, (IF(AND(I390 = F390, I390 = (D390 - E390)), 125 %,IF(AND(I390&lt;=(D390+E390),I390&gt;=(D390-E390)),100%,IF(I390&gt;(D390+E390),(D390+E390)/I390,IF((I390&lt;(D390-E390)),100%+ABS(I390-D390)*25%/ABS(F390-D390)))))),IF(AND(I390=F390,I390=(D390+E390)),125%,IF(AND(I390&lt;=(D390+E390),I390&gt;=(D390-E390)),100%,IF(AND(I390=F390,I390=(D390+E390)),125%,IF(I390&lt;(D390-E390),I390/(D390-E390),IF(I390&gt;(D390+E390),100%+(I390-D390)*25%/(F390-D390))))))),4)</f>
        <v>1.25</v>
      </c>
      <c r="K390" s="10" t="str">
        <f>IF(J390 &gt;1,"Superou",IF(J390 =1,"Atingiu","Não atingiu"))</f>
        <v>Superou</v>
      </c>
      <c r="L390" s="12">
        <f>J390-100%</f>
        <v>0.25</v>
      </c>
    </row>
    <row r="391" spans="2:12" ht="15.75" thickTop="1" x14ac:dyDescent="0.25">
      <c r="B391" s="13" t="s">
        <v>21</v>
      </c>
      <c r="C391" s="13"/>
      <c r="D391" s="13"/>
      <c r="E391" s="13"/>
      <c r="F391" s="13"/>
      <c r="G391" s="13"/>
      <c r="H391" s="13"/>
      <c r="I391" s="13"/>
      <c r="J391" s="13"/>
      <c r="K391" s="13"/>
      <c r="L391" s="14">
        <f>G390*J390</f>
        <v>1.25</v>
      </c>
    </row>
    <row r="392" spans="2:12" ht="40.5" customHeight="1" thickBot="1" x14ac:dyDescent="0.3">
      <c r="B392" s="1" t="s">
        <v>365</v>
      </c>
      <c r="C392" s="1"/>
      <c r="D392" s="1"/>
      <c r="E392" s="1"/>
      <c r="F392" s="1"/>
      <c r="G392" s="1"/>
      <c r="H392" s="1"/>
      <c r="I392" s="1"/>
      <c r="J392" s="2"/>
      <c r="K392" s="3" t="s">
        <v>1</v>
      </c>
      <c r="L392" s="4">
        <v>7.3000001907348603E-3</v>
      </c>
    </row>
    <row r="393" spans="2:12" ht="31.5" thickTop="1" thickBot="1" x14ac:dyDescent="0.3">
      <c r="B393" s="6" t="s">
        <v>2</v>
      </c>
      <c r="C393" s="6"/>
      <c r="D393" s="7" t="s">
        <v>3</v>
      </c>
      <c r="E393" s="7" t="s">
        <v>4</v>
      </c>
      <c r="F393" s="7" t="s">
        <v>5</v>
      </c>
      <c r="G393" s="7" t="s">
        <v>6</v>
      </c>
      <c r="H393" s="7" t="s">
        <v>7</v>
      </c>
      <c r="I393" s="7" t="s">
        <v>8</v>
      </c>
      <c r="J393" s="7" t="s">
        <v>9</v>
      </c>
      <c r="K393" s="7" t="s">
        <v>10</v>
      </c>
      <c r="L393" s="7" t="s">
        <v>11</v>
      </c>
    </row>
    <row r="394" spans="2:12" ht="75.75" customHeight="1" thickTop="1" thickBot="1" x14ac:dyDescent="0.3">
      <c r="B394" s="8" t="s">
        <v>366</v>
      </c>
      <c r="C394" s="9" t="s">
        <v>355</v>
      </c>
      <c r="D394" s="10">
        <v>95</v>
      </c>
      <c r="E394" s="10">
        <v>3</v>
      </c>
      <c r="F394" s="10">
        <v>100</v>
      </c>
      <c r="G394" s="11">
        <v>1</v>
      </c>
      <c r="H394" s="10" t="s">
        <v>364</v>
      </c>
      <c r="I394" s="10">
        <v>100</v>
      </c>
      <c r="J394" s="12">
        <f>ROUND(IF(D394 &gt; F394, (IF(AND(I394 = F394, I394 = (D394 - E394)), 125 %,IF(AND(I394&lt;=(D394+E394),I394&gt;=(D394-E394)),100%,IF(I394&gt;(D394+E394),(D394+E394)/I394,IF((I394&lt;(D394-E394)),100%+ABS(I394-D394)*25%/ABS(F394-D394)))))),IF(AND(I394=F394,I394=(D394+E394)),125%,IF(AND(I394&lt;=(D394+E394),I394&gt;=(D394-E394)),100%,IF(AND(I394=F394,I394=(D394+E394)),125%,IF(I394&lt;(D394-E394),I394/(D394-E394),IF(I394&gt;(D394+E394),100%+(I394-D394)*25%/(F394-D394))))))),4)</f>
        <v>1.25</v>
      </c>
      <c r="K394" s="10" t="str">
        <f>IF(J394 &gt;1,"Superou",IF(J394 =1,"Atingiu","Não atingiu"))</f>
        <v>Superou</v>
      </c>
      <c r="L394" s="12">
        <f>J394-100%</f>
        <v>0.25</v>
      </c>
    </row>
    <row r="395" spans="2:12" ht="15.75" thickTop="1" x14ac:dyDescent="0.25">
      <c r="B395" s="13" t="s">
        <v>21</v>
      </c>
      <c r="C395" s="13"/>
      <c r="D395" s="13"/>
      <c r="E395" s="13"/>
      <c r="F395" s="13"/>
      <c r="G395" s="13"/>
      <c r="H395" s="13"/>
      <c r="I395" s="13"/>
      <c r="J395" s="13"/>
      <c r="K395" s="13"/>
      <c r="L395" s="14">
        <f>G394*J394</f>
        <v>1.25</v>
      </c>
    </row>
    <row r="396" spans="2:12" ht="24.75" customHeight="1" thickBot="1" x14ac:dyDescent="0.3">
      <c r="B396" s="1" t="s">
        <v>367</v>
      </c>
      <c r="C396" s="1"/>
      <c r="D396" s="1"/>
      <c r="E396" s="1"/>
      <c r="F396" s="1"/>
      <c r="G396" s="1"/>
      <c r="H396" s="1"/>
      <c r="I396" s="1"/>
      <c r="J396" s="2"/>
      <c r="K396" s="3" t="s">
        <v>1</v>
      </c>
      <c r="L396" s="4">
        <v>7.3000001907348603E-3</v>
      </c>
    </row>
    <row r="397" spans="2:12" ht="31.5" thickTop="1" thickBot="1" x14ac:dyDescent="0.3">
      <c r="B397" s="6" t="s">
        <v>2</v>
      </c>
      <c r="C397" s="6"/>
      <c r="D397" s="7" t="s">
        <v>3</v>
      </c>
      <c r="E397" s="7" t="s">
        <v>4</v>
      </c>
      <c r="F397" s="7" t="s">
        <v>5</v>
      </c>
      <c r="G397" s="7" t="s">
        <v>6</v>
      </c>
      <c r="H397" s="7" t="s">
        <v>7</v>
      </c>
      <c r="I397" s="7" t="s">
        <v>8</v>
      </c>
      <c r="J397" s="7" t="s">
        <v>9</v>
      </c>
      <c r="K397" s="7" t="s">
        <v>10</v>
      </c>
      <c r="L397" s="7" t="s">
        <v>11</v>
      </c>
    </row>
    <row r="398" spans="2:12" ht="66.75" customHeight="1" thickTop="1" thickBot="1" x14ac:dyDescent="0.3">
      <c r="B398" s="8" t="s">
        <v>368</v>
      </c>
      <c r="C398" s="9" t="s">
        <v>369</v>
      </c>
      <c r="D398" s="10">
        <v>120</v>
      </c>
      <c r="E398" s="10">
        <v>30</v>
      </c>
      <c r="F398" s="10">
        <v>80</v>
      </c>
      <c r="G398" s="11">
        <v>0.25</v>
      </c>
      <c r="H398" s="10" t="s">
        <v>370</v>
      </c>
      <c r="I398" s="10">
        <v>150</v>
      </c>
      <c r="J398" s="12">
        <f>ROUND(IF(D398 &gt; F398, (IF(AND(I398 = F398, I398 = (D398 - E398)), 125 %,IF(AND(I398&lt;=(D398+E398),I398&gt;=(D398-E398)),100%,IF(I398&gt;(D398+E398),(D398+E398)/I398,IF((I398&lt;(D398-E398)),100%+ABS(I398-D398)*25%/ABS(F398-D398)))))),IF(AND(I398=F398,I398=(D398+E398)),125%,IF(AND(I398&lt;=(D398+E398),I398&gt;=(D398-E398)),100%,IF(AND(I398=F398,I398=(D398+E398)),125%,IF(I398&lt;(D398-E398),I398/(D398-E398),IF(I398&gt;(D398+E398),100%+(I398-D398)*25%/(F398-D398))))))),4)</f>
        <v>1</v>
      </c>
      <c r="K398" s="10" t="str">
        <f>IF(J398 &gt;1,"Superou",IF(J398 =1,"Atingiu","Não atingiu"))</f>
        <v>Atingiu</v>
      </c>
      <c r="L398" s="12">
        <f>J398-100%</f>
        <v>0</v>
      </c>
    </row>
    <row r="399" spans="2:12" ht="84" customHeight="1" thickTop="1" thickBot="1" x14ac:dyDescent="0.3">
      <c r="B399" s="8" t="s">
        <v>371</v>
      </c>
      <c r="C399" s="9" t="s">
        <v>372</v>
      </c>
      <c r="D399" s="10">
        <v>150</v>
      </c>
      <c r="E399" s="10">
        <v>30</v>
      </c>
      <c r="F399" s="10">
        <v>110</v>
      </c>
      <c r="G399" s="11">
        <v>0.25</v>
      </c>
      <c r="H399" s="10" t="s">
        <v>370</v>
      </c>
      <c r="I399" s="10">
        <v>90</v>
      </c>
      <c r="J399" s="12">
        <f>ROUND(IF(D399 &gt; F399, (IF(AND(I399 = F399, I399 = (D399 - E399)), 125 %,IF(AND(I399&lt;=(D399+E399),I399&gt;=(D399-E399)),100%,IF(I399&gt;(D399+E399),(D399+E399)/I399,IF((I399&lt;(D399-E399)),100%+ABS(I399-D399)*25%/ABS(F399-D399)))))),IF(AND(I399=F399,I399=(D399+E399)),125%,IF(AND(I399&lt;=(D399+E399),I399&gt;=(D399-E399)),100%,IF(AND(I399=F399,I399=(D399+E399)),125%,IF(I399&lt;(D399-E399),I399/(D399-E399),IF(I399&gt;(D399+E399),100%+(I399-D399)*25%/(F399-D399))))))),4)</f>
        <v>1.375</v>
      </c>
      <c r="K399" s="10" t="str">
        <f>IF(J399 &gt;1,"Superou",IF(J399 =1,"Atingiu","Não atingiu"))</f>
        <v>Superou</v>
      </c>
      <c r="L399" s="12">
        <f>J399-100%</f>
        <v>0.375</v>
      </c>
    </row>
    <row r="400" spans="2:12" ht="69" customHeight="1" thickTop="1" thickBot="1" x14ac:dyDescent="0.3">
      <c r="B400" s="8" t="s">
        <v>373</v>
      </c>
      <c r="C400" s="9" t="s">
        <v>374</v>
      </c>
      <c r="D400" s="10">
        <v>210</v>
      </c>
      <c r="E400" s="10">
        <v>30</v>
      </c>
      <c r="F400" s="10">
        <v>170</v>
      </c>
      <c r="G400" s="11">
        <v>0.25</v>
      </c>
      <c r="H400" s="10" t="s">
        <v>370</v>
      </c>
      <c r="I400" s="10">
        <v>210</v>
      </c>
      <c r="J400" s="12">
        <f>ROUND(IF(D400 &gt; F400, (IF(AND(I400 = F400, I400 = (D400 - E400)), 125 %,IF(AND(I400&lt;=(D400+E400),I400&gt;=(D400-E400)),100%,IF(I400&gt;(D400+E400),(D400+E400)/I400,IF((I400&lt;(D400-E400)),100%+ABS(I400-D400)*25%/ABS(F400-D400)))))),IF(AND(I400=F400,I400=(D400+E400)),125%,IF(AND(I400&lt;=(D400+E400),I400&gt;=(D400-E400)),100%,IF(AND(I400=F400,I400=(D400+E400)),125%,IF(I400&lt;(D400-E400),I400/(D400-E400),IF(I400&gt;(D400+E400),100%+(I400-D400)*25%/(F400-D400))))))),4)</f>
        <v>1</v>
      </c>
      <c r="K400" s="10" t="str">
        <f>IF(J400 &gt;1,"Superou",IF(J400 =1,"Atingiu","Não atingiu"))</f>
        <v>Atingiu</v>
      </c>
      <c r="L400" s="12">
        <f>J400-100%</f>
        <v>0</v>
      </c>
    </row>
    <row r="401" spans="2:12" ht="76.5" customHeight="1" thickTop="1" thickBot="1" x14ac:dyDescent="0.3">
      <c r="B401" s="8" t="s">
        <v>375</v>
      </c>
      <c r="C401" s="9" t="s">
        <v>376</v>
      </c>
      <c r="D401" s="10">
        <v>10</v>
      </c>
      <c r="E401" s="10">
        <v>2</v>
      </c>
      <c r="F401" s="10">
        <v>15</v>
      </c>
      <c r="G401" s="11">
        <v>0.25</v>
      </c>
      <c r="H401" s="10" t="s">
        <v>370</v>
      </c>
      <c r="I401" s="10">
        <v>40</v>
      </c>
      <c r="J401" s="12">
        <f>ROUND(IF(D401 &gt; F401, (IF(AND(I401 = F401, I401 = (D401 - E401)), 125 %,IF(AND(I401&lt;=(D401+E401),I401&gt;=(D401-E401)),100%,IF(I401&gt;(D401+E401),(D401+E401)/I401,IF((I401&lt;(D401-E401)),100%+ABS(I401-D401)*25%/ABS(F401-D401)))))),IF(AND(I401=F401,I401=(D401+E401)),125%,IF(AND(I401&lt;=(D401+E401),I401&gt;=(D401-E401)),100%,IF(AND(I401=F401,I401=(D401+E401)),125%,IF(I401&lt;(D401-E401),I401/(D401-E401),IF(I401&gt;(D401+E401),100%+(I401-D401)*25%/(F401-D401))))))),4)</f>
        <v>2.5</v>
      </c>
      <c r="K401" s="10" t="str">
        <f>IF(J401 &gt;1,"Superou",IF(J401 =1,"Atingiu","Não atingiu"))</f>
        <v>Superou</v>
      </c>
      <c r="L401" s="12">
        <f>J401-100%</f>
        <v>1.5</v>
      </c>
    </row>
    <row r="402" spans="2:12" ht="15.75" thickTop="1" x14ac:dyDescent="0.25">
      <c r="B402" s="13" t="s">
        <v>21</v>
      </c>
      <c r="C402" s="13"/>
      <c r="D402" s="13"/>
      <c r="E402" s="13"/>
      <c r="F402" s="13"/>
      <c r="G402" s="13"/>
      <c r="H402" s="13"/>
      <c r="I402" s="13"/>
      <c r="J402" s="13"/>
      <c r="K402" s="13"/>
      <c r="L402" s="14">
        <f>G398*J398+G399*J399+G400*J400+G401*J401</f>
        <v>1.46875</v>
      </c>
    </row>
    <row r="403" spans="2:12" ht="24.75" customHeight="1" thickBot="1" x14ac:dyDescent="0.3">
      <c r="B403" s="1" t="s">
        <v>377</v>
      </c>
      <c r="C403" s="1"/>
      <c r="D403" s="1"/>
      <c r="E403" s="1"/>
      <c r="F403" s="1"/>
      <c r="G403" s="1"/>
      <c r="H403" s="1"/>
      <c r="I403" s="1"/>
      <c r="J403" s="2"/>
      <c r="K403" s="3" t="s">
        <v>1</v>
      </c>
      <c r="L403" s="4">
        <v>7.3000001907348603E-3</v>
      </c>
    </row>
    <row r="404" spans="2:12" ht="31.5" thickTop="1" thickBot="1" x14ac:dyDescent="0.3">
      <c r="B404" s="6" t="s">
        <v>2</v>
      </c>
      <c r="C404" s="6"/>
      <c r="D404" s="7" t="s">
        <v>3</v>
      </c>
      <c r="E404" s="7" t="s">
        <v>4</v>
      </c>
      <c r="F404" s="7" t="s">
        <v>5</v>
      </c>
      <c r="G404" s="7" t="s">
        <v>6</v>
      </c>
      <c r="H404" s="7" t="s">
        <v>7</v>
      </c>
      <c r="I404" s="7" t="s">
        <v>8</v>
      </c>
      <c r="J404" s="7" t="s">
        <v>9</v>
      </c>
      <c r="K404" s="7" t="s">
        <v>10</v>
      </c>
      <c r="L404" s="7" t="s">
        <v>11</v>
      </c>
    </row>
    <row r="405" spans="2:12" ht="73.5" customHeight="1" thickTop="1" thickBot="1" x14ac:dyDescent="0.3">
      <c r="B405" s="8" t="s">
        <v>378</v>
      </c>
      <c r="C405" s="9" t="s">
        <v>379</v>
      </c>
      <c r="D405" s="10">
        <v>270</v>
      </c>
      <c r="E405" s="10">
        <v>30</v>
      </c>
      <c r="F405" s="10">
        <v>230</v>
      </c>
      <c r="G405" s="11">
        <v>0.2</v>
      </c>
      <c r="H405" s="10" t="s">
        <v>370</v>
      </c>
      <c r="I405" s="10">
        <v>270</v>
      </c>
      <c r="J405" s="12">
        <f>ROUND(IF(D405 &gt; F405, (IF(AND(I405 = F405, I405 = (D405 - E405)), 125 %,IF(AND(I405&lt;=(D405+E405),I405&gt;=(D405-E405)),100%,IF(I405&gt;(D405+E405),(D405+E405)/I405,IF((I405&lt;(D405-E405)),100%+ABS(I405-D405)*25%/ABS(F405-D405)))))),IF(AND(I405=F405,I405=(D405+E405)),125%,IF(AND(I405&lt;=(D405+E405),I405&gt;=(D405-E405)),100%,IF(AND(I405=F405,I405=(D405+E405)),125%,IF(I405&lt;(D405-E405),I405/(D405-E405),IF(I405&gt;(D405+E405),100%+(I405-D405)*25%/(F405-D405))))))),4)</f>
        <v>1</v>
      </c>
      <c r="K405" s="10" t="str">
        <f>IF(J405 &gt;1,"Superou",IF(J405 =1,"Atingiu","Não atingiu"))</f>
        <v>Atingiu</v>
      </c>
      <c r="L405" s="12">
        <f>J405-100%</f>
        <v>0</v>
      </c>
    </row>
    <row r="406" spans="2:12" ht="75" customHeight="1" thickTop="1" thickBot="1" x14ac:dyDescent="0.3">
      <c r="B406" s="8" t="s">
        <v>380</v>
      </c>
      <c r="C406" s="9" t="s">
        <v>381</v>
      </c>
      <c r="D406" s="10">
        <v>270</v>
      </c>
      <c r="E406" s="10">
        <v>30</v>
      </c>
      <c r="F406" s="10">
        <v>230</v>
      </c>
      <c r="G406" s="11">
        <v>0.2</v>
      </c>
      <c r="H406" s="10" t="s">
        <v>370</v>
      </c>
      <c r="I406" s="10">
        <v>150</v>
      </c>
      <c r="J406" s="12">
        <f>ROUND(IF(D406 &gt; F406, (IF(AND(I406 = F406, I406 = (D406 - E406)), 125 %,IF(AND(I406&lt;=(D406+E406),I406&gt;=(D406-E406)),100%,IF(I406&gt;(D406+E406),(D406+E406)/I406,IF((I406&lt;(D406-E406)),100%+ABS(I406-D406)*25%/ABS(F406-D406)))))),IF(AND(I406=F406,I406=(D406+E406)),125%,IF(AND(I406&lt;=(D406+E406),I406&gt;=(D406-E406)),100%,IF(AND(I406=F406,I406=(D406+E406)),125%,IF(I406&lt;(D406-E406),I406/(D406-E406),IF(I406&gt;(D406+E406),100%+(I406-D406)*25%/(F406-D406))))))),4)</f>
        <v>1.75</v>
      </c>
      <c r="K406" s="10" t="str">
        <f>IF(J406 &gt;1,"Superou",IF(J406 =1,"Atingiu","Não atingiu"))</f>
        <v>Superou</v>
      </c>
      <c r="L406" s="12">
        <f>J406-100%</f>
        <v>0.75</v>
      </c>
    </row>
    <row r="407" spans="2:12" ht="71.25" customHeight="1" thickTop="1" thickBot="1" x14ac:dyDescent="0.3">
      <c r="B407" s="8" t="s">
        <v>382</v>
      </c>
      <c r="C407" s="9" t="s">
        <v>383</v>
      </c>
      <c r="D407" s="10">
        <v>350</v>
      </c>
      <c r="E407" s="10">
        <v>15</v>
      </c>
      <c r="F407" s="10">
        <v>150</v>
      </c>
      <c r="G407" s="11">
        <v>0.2</v>
      </c>
      <c r="H407" s="10" t="s">
        <v>370</v>
      </c>
      <c r="I407" s="10">
        <v>330</v>
      </c>
      <c r="J407" s="12">
        <f>ROUND(IF(D407 &gt; F407, (IF(AND(I407 = F407, I407 = (D407 - E407)), 125 %,IF(AND(I407&lt;=(D407+E407),I407&gt;=(D407-E407)),100%,IF(I407&gt;(D407+E407),(D407+E407)/I407,IF((I407&lt;(D407-E407)),100%+ABS(I407-D407)*25%/ABS(F407-D407)))))),IF(AND(I407=F407,I407=(D407+E407)),125%,IF(AND(I407&lt;=(D407+E407),I407&gt;=(D407-E407)),100%,IF(AND(I407=F407,I407=(D407+E407)),125%,IF(I407&lt;(D407-E407),I407/(D407-E407),IF(I407&gt;(D407+E407),100%+(I407-D407)*25%/(F407-D407))))))),4)</f>
        <v>1.0249999999999999</v>
      </c>
      <c r="K407" s="10" t="str">
        <f>IF(J407 &gt;1,"Superou",IF(J407 =1,"Atingiu","Não atingiu"))</f>
        <v>Superou</v>
      </c>
      <c r="L407" s="12">
        <f>J407-100%</f>
        <v>2.4999999999999911E-2</v>
      </c>
    </row>
    <row r="408" spans="2:12" ht="68.25" customHeight="1" thickTop="1" thickBot="1" x14ac:dyDescent="0.3">
      <c r="B408" s="8" t="s">
        <v>384</v>
      </c>
      <c r="C408" s="9" t="s">
        <v>385</v>
      </c>
      <c r="D408" s="10">
        <v>350</v>
      </c>
      <c r="E408" s="10">
        <v>15</v>
      </c>
      <c r="F408" s="10">
        <v>150</v>
      </c>
      <c r="G408" s="11">
        <v>0.2</v>
      </c>
      <c r="H408" s="10" t="s">
        <v>370</v>
      </c>
      <c r="I408" s="10">
        <v>360</v>
      </c>
      <c r="J408" s="12">
        <f>ROUND(IF(D408 &gt; F408, (IF(AND(I408 = F408, I408 = (D408 - E408)), 125 %,IF(AND(I408&lt;=(D408+E408),I408&gt;=(D408-E408)),100%,IF(I408&gt;(D408+E408),(D408+E408)/I408,IF((I408&lt;(D408-E408)),100%+ABS(I408-D408)*25%/ABS(F408-D408)))))),IF(AND(I408=F408,I408=(D408+E408)),125%,IF(AND(I408&lt;=(D408+E408),I408&gt;=(D408-E408)),100%,IF(AND(I408=F408,I408=(D408+E408)),125%,IF(I408&lt;(D408-E408),I408/(D408-E408),IF(I408&gt;(D408+E408),100%+(I408-D408)*25%/(F408-D408))))))),4)</f>
        <v>1</v>
      </c>
      <c r="K408" s="10" t="str">
        <f>IF(J408 &gt;1,"Superou",IF(J408 =1,"Atingiu","Não atingiu"))</f>
        <v>Atingiu</v>
      </c>
      <c r="L408" s="12">
        <f>J408-100%</f>
        <v>0</v>
      </c>
    </row>
    <row r="409" spans="2:12" ht="57" customHeight="1" thickTop="1" thickBot="1" x14ac:dyDescent="0.3">
      <c r="B409" s="8" t="s">
        <v>386</v>
      </c>
      <c r="C409" s="9" t="s">
        <v>387</v>
      </c>
      <c r="D409" s="10">
        <v>210</v>
      </c>
      <c r="E409" s="10">
        <v>30</v>
      </c>
      <c r="F409" s="10">
        <v>170</v>
      </c>
      <c r="G409" s="11">
        <v>0.2</v>
      </c>
      <c r="H409" s="10" t="s">
        <v>370</v>
      </c>
      <c r="I409" s="10">
        <v>240</v>
      </c>
      <c r="J409" s="12">
        <f>ROUND(IF(D409 &gt; F409, (IF(AND(I409 = F409, I409 = (D409 - E409)), 125 %,IF(AND(I409&lt;=(D409+E409),I409&gt;=(D409-E409)),100%,IF(I409&gt;(D409+E409),(D409+E409)/I409,IF((I409&lt;(D409-E409)),100%+ABS(I409-D409)*25%/ABS(F409-D409)))))),IF(AND(I409=F409,I409=(D409+E409)),125%,IF(AND(I409&lt;=(D409+E409),I409&gt;=(D409-E409)),100%,IF(AND(I409=F409,I409=(D409+E409)),125%,IF(I409&lt;(D409-E409),I409/(D409-E409),IF(I409&gt;(D409+E409),100%+(I409-D409)*25%/(F409-D409))))))),4)</f>
        <v>1</v>
      </c>
      <c r="K409" s="10" t="str">
        <f>IF(J409 &gt;1,"Superou",IF(J409 =1,"Atingiu","Não atingiu"))</f>
        <v>Atingiu</v>
      </c>
      <c r="L409" s="12">
        <f>J409-100%</f>
        <v>0</v>
      </c>
    </row>
    <row r="410" spans="2:12" ht="15.75" thickTop="1" x14ac:dyDescent="0.25">
      <c r="B410" s="13" t="s">
        <v>21</v>
      </c>
      <c r="C410" s="13"/>
      <c r="D410" s="13"/>
      <c r="E410" s="13"/>
      <c r="F410" s="13"/>
      <c r="G410" s="13"/>
      <c r="H410" s="13"/>
      <c r="I410" s="13"/>
      <c r="J410" s="13"/>
      <c r="K410" s="13"/>
      <c r="L410" s="14">
        <f>G405*J405+G406*J406+G407*J407+G408*J408+G409*J409</f>
        <v>1.155</v>
      </c>
    </row>
    <row r="411" spans="2:12" ht="50.25" customHeight="1" thickBot="1" x14ac:dyDescent="0.3">
      <c r="B411" s="1" t="s">
        <v>388</v>
      </c>
      <c r="C411" s="1"/>
      <c r="D411" s="1"/>
      <c r="E411" s="1"/>
      <c r="F411" s="1"/>
      <c r="G411" s="1"/>
      <c r="H411" s="1"/>
      <c r="I411" s="1"/>
      <c r="J411" s="2"/>
      <c r="K411" s="3" t="s">
        <v>1</v>
      </c>
      <c r="L411" s="4">
        <v>7.3000001907348603E-3</v>
      </c>
    </row>
    <row r="412" spans="2:12" ht="31.5" thickTop="1" thickBot="1" x14ac:dyDescent="0.3">
      <c r="B412" s="6" t="s">
        <v>2</v>
      </c>
      <c r="C412" s="6"/>
      <c r="D412" s="7" t="s">
        <v>3</v>
      </c>
      <c r="E412" s="7" t="s">
        <v>4</v>
      </c>
      <c r="F412" s="7" t="s">
        <v>5</v>
      </c>
      <c r="G412" s="7" t="s">
        <v>6</v>
      </c>
      <c r="H412" s="7" t="s">
        <v>7</v>
      </c>
      <c r="I412" s="7" t="s">
        <v>8</v>
      </c>
      <c r="J412" s="7" t="s">
        <v>9</v>
      </c>
      <c r="K412" s="7" t="s">
        <v>10</v>
      </c>
      <c r="L412" s="7" t="s">
        <v>11</v>
      </c>
    </row>
    <row r="413" spans="2:12" ht="63" customHeight="1" thickTop="1" thickBot="1" x14ac:dyDescent="0.3">
      <c r="B413" s="8" t="s">
        <v>389</v>
      </c>
      <c r="C413" s="9" t="s">
        <v>390</v>
      </c>
      <c r="D413" s="10">
        <v>15</v>
      </c>
      <c r="E413" s="10">
        <v>2</v>
      </c>
      <c r="F413" s="10">
        <v>12</v>
      </c>
      <c r="G413" s="11">
        <v>0.6</v>
      </c>
      <c r="H413" s="10" t="s">
        <v>391</v>
      </c>
      <c r="I413" s="10">
        <v>6</v>
      </c>
      <c r="J413" s="12">
        <f>ROUND(IF(D413 &gt; F413, (IF(AND(I413 = F413, I413 = (D413 - E413)), 125 %,IF(AND(I413&lt;=(D413+E413),I413&gt;=(D413-E413)),100%,IF(I413&gt;(D413+E413),(D413+E413)/I413,IF((I413&lt;(D413-E413)),100%+ABS(I413-D413)*25%/ABS(F413-D413)))))),IF(AND(I413=F413,I413=(D413+E413)),125%,IF(AND(I413&lt;=(D413+E413),I413&gt;=(D413-E413)),100%,IF(AND(I413=F413,I413=(D413+E413)),125%,IF(I413&lt;(D413-E413),I413/(D413-E413),IF(I413&gt;(D413+E413),100%+(I413-D413)*25%/(F413-D413))))))),4)</f>
        <v>1.75</v>
      </c>
      <c r="K413" s="10" t="str">
        <f>IF(J413 &gt;1,"Superou",IF(J413 =1,"Atingiu","Não atingiu"))</f>
        <v>Superou</v>
      </c>
      <c r="L413" s="12">
        <f>J413-100%</f>
        <v>0.75</v>
      </c>
    </row>
    <row r="414" spans="2:12" ht="79.5" customHeight="1" thickTop="1" thickBot="1" x14ac:dyDescent="0.3">
      <c r="B414" s="8" t="s">
        <v>392</v>
      </c>
      <c r="C414" s="9" t="s">
        <v>393</v>
      </c>
      <c r="D414" s="10">
        <v>93</v>
      </c>
      <c r="E414" s="10">
        <v>5</v>
      </c>
      <c r="F414" s="10">
        <v>100</v>
      </c>
      <c r="G414" s="11">
        <v>0.4</v>
      </c>
      <c r="H414" s="10" t="s">
        <v>391</v>
      </c>
      <c r="I414" s="10">
        <v>98</v>
      </c>
      <c r="J414" s="12">
        <f>ROUND(IF(D414 &gt; F414, (IF(AND(I414 = F414, I414 = (D414 - E414)), 125 %,IF(AND(I414&lt;=(D414+E414),I414&gt;=(D414-E414)),100%,IF(I414&gt;(D414+E414),(D414+E414)/I414,IF((I414&lt;(D414-E414)),100%+ABS(I414-D414)*25%/ABS(F414-D414)))))),IF(AND(I414=F414,I414=(D414+E414)),125%,IF(AND(I414&lt;=(D414+E414),I414&gt;=(D414-E414)),100%,IF(AND(I414=F414,I414=(D414+E414)),125%,IF(I414&lt;(D414-E414),I414/(D414-E414),IF(I414&gt;(D414+E414),100%+(I414-D414)*25%/(F414-D414))))))),4)</f>
        <v>1</v>
      </c>
      <c r="K414" s="10" t="str">
        <f>IF(J414 &gt;1,"Superou",IF(J414 =1,"Atingiu","Não atingiu"))</f>
        <v>Atingiu</v>
      </c>
      <c r="L414" s="12">
        <f>J414-100%</f>
        <v>0</v>
      </c>
    </row>
    <row r="415" spans="2:12" ht="15.75" thickTop="1" x14ac:dyDescent="0.25">
      <c r="B415" s="13" t="s">
        <v>21</v>
      </c>
      <c r="C415" s="13"/>
      <c r="D415" s="13"/>
      <c r="E415" s="13"/>
      <c r="F415" s="13"/>
      <c r="G415" s="13"/>
      <c r="H415" s="13"/>
      <c r="I415" s="13"/>
      <c r="J415" s="13"/>
      <c r="K415" s="13"/>
      <c r="L415" s="14">
        <f>G413*J413+G414*J414</f>
        <v>1.4500000000000002</v>
      </c>
    </row>
    <row r="416" spans="2:12" ht="43.5" customHeight="1" thickBot="1" x14ac:dyDescent="0.3">
      <c r="B416" s="1" t="s">
        <v>394</v>
      </c>
      <c r="C416" s="1"/>
      <c r="D416" s="1"/>
      <c r="E416" s="1"/>
      <c r="F416" s="1"/>
      <c r="G416" s="1"/>
      <c r="H416" s="1"/>
      <c r="I416" s="1"/>
      <c r="J416" s="2"/>
      <c r="K416" s="3" t="s">
        <v>1</v>
      </c>
      <c r="L416" s="4">
        <v>7.3000001907348603E-3</v>
      </c>
    </row>
    <row r="417" spans="2:12" ht="31.5" thickTop="1" thickBot="1" x14ac:dyDescent="0.3">
      <c r="B417" s="6" t="s">
        <v>2</v>
      </c>
      <c r="C417" s="6"/>
      <c r="D417" s="7" t="s">
        <v>3</v>
      </c>
      <c r="E417" s="7" t="s">
        <v>4</v>
      </c>
      <c r="F417" s="7" t="s">
        <v>5</v>
      </c>
      <c r="G417" s="7" t="s">
        <v>6</v>
      </c>
      <c r="H417" s="7" t="s">
        <v>7</v>
      </c>
      <c r="I417" s="7" t="s">
        <v>8</v>
      </c>
      <c r="J417" s="7" t="s">
        <v>9</v>
      </c>
      <c r="K417" s="7" t="s">
        <v>10</v>
      </c>
      <c r="L417" s="7" t="s">
        <v>11</v>
      </c>
    </row>
    <row r="418" spans="2:12" ht="107.25" customHeight="1" thickTop="1" thickBot="1" x14ac:dyDescent="0.3">
      <c r="B418" s="8" t="s">
        <v>395</v>
      </c>
      <c r="C418" s="9" t="s">
        <v>396</v>
      </c>
      <c r="D418" s="10">
        <v>20</v>
      </c>
      <c r="E418" s="10">
        <v>5</v>
      </c>
      <c r="F418" s="10">
        <v>28</v>
      </c>
      <c r="G418" s="11">
        <v>0.8</v>
      </c>
      <c r="H418" s="10" t="s">
        <v>391</v>
      </c>
      <c r="I418" s="10">
        <v>40</v>
      </c>
      <c r="J418" s="12">
        <f>ROUND(IF(D418 &gt; F418, (IF(AND(I418 = F418, I418 = (D418 - E418)), 125 %,IF(AND(I418&lt;=(D418+E418),I418&gt;=(D418-E418)),100%,IF(I418&gt;(D418+E418),(D418+E418)/I418,IF((I418&lt;(D418-E418)),100%+ABS(I418-D418)*25%/ABS(F418-D418)))))),IF(AND(I418=F418,I418=(D418+E418)),125%,IF(AND(I418&lt;=(D418+E418),I418&gt;=(D418-E418)),100%,IF(AND(I418=F418,I418=(D418+E418)),125%,IF(I418&lt;(D418-E418),I418/(D418-E418),IF(I418&gt;(D418+E418),100%+(I418-D418)*25%/(F418-D418))))))),4)</f>
        <v>1.625</v>
      </c>
      <c r="K418" s="10" t="str">
        <f>IF(J418 &gt;1,"Superou",IF(J418 =1,"Atingiu","Não atingiu"))</f>
        <v>Superou</v>
      </c>
      <c r="L418" s="12">
        <f>J418-100%</f>
        <v>0.625</v>
      </c>
    </row>
    <row r="419" spans="2:12" ht="60.75" customHeight="1" thickTop="1" thickBot="1" x14ac:dyDescent="0.3">
      <c r="B419" s="8" t="s">
        <v>397</v>
      </c>
      <c r="C419" s="9" t="s">
        <v>398</v>
      </c>
      <c r="D419" s="10">
        <v>22</v>
      </c>
      <c r="E419" s="10">
        <v>2</v>
      </c>
      <c r="F419" s="10">
        <v>18</v>
      </c>
      <c r="G419" s="11">
        <v>0.2</v>
      </c>
      <c r="H419" s="10" t="s">
        <v>391</v>
      </c>
      <c r="I419" s="10">
        <v>15</v>
      </c>
      <c r="J419" s="12">
        <f>ROUND(IF(D419 &gt; F419, (IF(AND(I419 = F419, I419 = (D419 - E419)), 125 %,IF(AND(I419&lt;=(D419+E419),I419&gt;=(D419-E419)),100%,IF(I419&gt;(D419+E419),(D419+E419)/I419,IF((I419&lt;(D419-E419)),100%+ABS(I419-D419)*25%/ABS(F419-D419)))))),IF(AND(I419=F419,I419=(D419+E419)),125%,IF(AND(I419&lt;=(D419+E419),I419&gt;=(D419-E419)),100%,IF(AND(I419=F419,I419=(D419+E419)),125%,IF(I419&lt;(D419-E419),I419/(D419-E419),IF(I419&gt;(D419+E419),100%+(I419-D419)*25%/(F419-D419))))))),4)</f>
        <v>1.4375</v>
      </c>
      <c r="K419" s="10" t="str">
        <f>IF(J419 &gt;1,"Superou",IF(J419 =1,"Atingiu","Não atingiu"))</f>
        <v>Superou</v>
      </c>
      <c r="L419" s="12">
        <f>J419-100%</f>
        <v>0.4375</v>
      </c>
    </row>
    <row r="420" spans="2:12" ht="15.75" thickTop="1" x14ac:dyDescent="0.25">
      <c r="B420" s="13" t="s">
        <v>21</v>
      </c>
      <c r="C420" s="13"/>
      <c r="D420" s="13"/>
      <c r="E420" s="13"/>
      <c r="F420" s="13"/>
      <c r="G420" s="13"/>
      <c r="H420" s="13"/>
      <c r="I420" s="13"/>
      <c r="J420" s="13"/>
      <c r="K420" s="13"/>
      <c r="L420" s="14">
        <f>G418*J418+G419*J419</f>
        <v>1.5875000000000001</v>
      </c>
    </row>
    <row r="421" spans="2:12" ht="24.75" customHeight="1" thickBot="1" x14ac:dyDescent="0.3">
      <c r="B421" s="1" t="s">
        <v>399</v>
      </c>
      <c r="C421" s="1"/>
      <c r="D421" s="1"/>
      <c r="E421" s="1"/>
      <c r="F421" s="1"/>
      <c r="G421" s="1"/>
      <c r="H421" s="1"/>
      <c r="I421" s="1"/>
      <c r="J421" s="2"/>
      <c r="K421" s="3" t="s">
        <v>1</v>
      </c>
      <c r="L421" s="4">
        <v>7.3000001907348603E-3</v>
      </c>
    </row>
    <row r="422" spans="2:12" ht="31.5" thickTop="1" thickBot="1" x14ac:dyDescent="0.3">
      <c r="B422" s="6" t="s">
        <v>2</v>
      </c>
      <c r="C422" s="6"/>
      <c r="D422" s="7" t="s">
        <v>3</v>
      </c>
      <c r="E422" s="7" t="s">
        <v>4</v>
      </c>
      <c r="F422" s="7" t="s">
        <v>5</v>
      </c>
      <c r="G422" s="7" t="s">
        <v>6</v>
      </c>
      <c r="H422" s="7" t="s">
        <v>7</v>
      </c>
      <c r="I422" s="7" t="s">
        <v>8</v>
      </c>
      <c r="J422" s="7" t="s">
        <v>9</v>
      </c>
      <c r="K422" s="7" t="s">
        <v>10</v>
      </c>
      <c r="L422" s="7" t="s">
        <v>11</v>
      </c>
    </row>
    <row r="423" spans="2:12" ht="117" customHeight="1" thickTop="1" thickBot="1" x14ac:dyDescent="0.3">
      <c r="B423" s="8" t="s">
        <v>400</v>
      </c>
      <c r="C423" s="9" t="s">
        <v>401</v>
      </c>
      <c r="D423" s="10">
        <v>94</v>
      </c>
      <c r="E423" s="10">
        <v>4</v>
      </c>
      <c r="F423" s="10">
        <v>100</v>
      </c>
      <c r="G423" s="11">
        <v>1</v>
      </c>
      <c r="H423" s="10" t="s">
        <v>391</v>
      </c>
      <c r="I423" s="10">
        <v>100</v>
      </c>
      <c r="J423" s="12">
        <f>ROUND(IF(D423 &gt; F423, (IF(AND(I423 = F423, I423 = (D423 - E423)), 125 %,IF(AND(I423&lt;=(D423+E423),I423&gt;=(D423-E423)),100%,IF(I423&gt;(D423+E423),(D423+E423)/I423,IF((I423&lt;(D423-E423)),100%+ABS(I423-D423)*25%/ABS(F423-D423)))))),IF(AND(I423=F423,I423=(D423+E423)),125%,IF(AND(I423&lt;=(D423+E423),I423&gt;=(D423-E423)),100%,IF(AND(I423=F423,I423=(D423+E423)),125%,IF(I423&lt;(D423-E423),I423/(D423-E423),IF(I423&gt;(D423+E423),100%+(I423-D423)*25%/(F423-D423))))))),4)</f>
        <v>1.25</v>
      </c>
      <c r="K423" s="10" t="str">
        <f>IF(J423 &gt;1,"Superou",IF(J423 =1,"Atingiu","Não atingiu"))</f>
        <v>Superou</v>
      </c>
      <c r="L423" s="12">
        <f>J423-100%</f>
        <v>0.25</v>
      </c>
    </row>
    <row r="424" spans="2:12" ht="15.75" thickTop="1" x14ac:dyDescent="0.25">
      <c r="B424" s="13" t="s">
        <v>21</v>
      </c>
      <c r="C424" s="13"/>
      <c r="D424" s="13"/>
      <c r="E424" s="13"/>
      <c r="F424" s="13"/>
      <c r="G424" s="13"/>
      <c r="H424" s="13"/>
      <c r="I424" s="13"/>
      <c r="J424" s="13"/>
      <c r="K424" s="13"/>
      <c r="L424" s="14">
        <f>G423*J423</f>
        <v>1.25</v>
      </c>
    </row>
    <row r="425" spans="2:12" ht="47.25" customHeight="1" thickBot="1" x14ac:dyDescent="0.3">
      <c r="B425" s="1" t="s">
        <v>402</v>
      </c>
      <c r="C425" s="1"/>
      <c r="D425" s="1"/>
      <c r="E425" s="1"/>
      <c r="F425" s="1"/>
      <c r="G425" s="1"/>
      <c r="H425" s="1"/>
      <c r="I425" s="1"/>
      <c r="J425" s="2"/>
      <c r="K425" s="3" t="s">
        <v>1</v>
      </c>
      <c r="L425" s="4">
        <v>7.3000001907348603E-3</v>
      </c>
    </row>
    <row r="426" spans="2:12" ht="31.5" thickTop="1" thickBot="1" x14ac:dyDescent="0.3">
      <c r="B426" s="6" t="s">
        <v>2</v>
      </c>
      <c r="C426" s="6"/>
      <c r="D426" s="7" t="s">
        <v>3</v>
      </c>
      <c r="E426" s="7" t="s">
        <v>4</v>
      </c>
      <c r="F426" s="7" t="s">
        <v>5</v>
      </c>
      <c r="G426" s="7" t="s">
        <v>6</v>
      </c>
      <c r="H426" s="7" t="s">
        <v>7</v>
      </c>
      <c r="I426" s="7" t="s">
        <v>8</v>
      </c>
      <c r="J426" s="7" t="s">
        <v>9</v>
      </c>
      <c r="K426" s="7" t="s">
        <v>10</v>
      </c>
      <c r="L426" s="7" t="s">
        <v>11</v>
      </c>
    </row>
    <row r="427" spans="2:12" ht="138" customHeight="1" thickTop="1" thickBot="1" x14ac:dyDescent="0.3">
      <c r="B427" s="8" t="s">
        <v>403</v>
      </c>
      <c r="C427" s="9" t="s">
        <v>404</v>
      </c>
      <c r="D427" s="10">
        <v>93</v>
      </c>
      <c r="E427" s="10">
        <v>5</v>
      </c>
      <c r="F427" s="10">
        <v>100</v>
      </c>
      <c r="G427" s="11">
        <v>1</v>
      </c>
      <c r="H427" s="10" t="s">
        <v>391</v>
      </c>
      <c r="I427" s="10" t="s">
        <v>43</v>
      </c>
      <c r="J427" s="10"/>
      <c r="K427" s="10"/>
      <c r="L427" s="12"/>
    </row>
    <row r="428" spans="2:12" ht="15.75" thickTop="1" x14ac:dyDescent="0.25">
      <c r="B428" s="13" t="s">
        <v>21</v>
      </c>
      <c r="C428" s="13"/>
      <c r="D428" s="13"/>
      <c r="E428" s="13"/>
      <c r="F428" s="13"/>
      <c r="G428" s="13"/>
      <c r="H428" s="13"/>
      <c r="I428" s="13"/>
      <c r="J428" s="13"/>
      <c r="K428" s="13"/>
      <c r="L428" s="14">
        <f>G427*J427</f>
        <v>0</v>
      </c>
    </row>
    <row r="429" spans="2:12" ht="45.75" customHeight="1" thickBot="1" x14ac:dyDescent="0.3">
      <c r="B429" s="1" t="s">
        <v>405</v>
      </c>
      <c r="C429" s="1"/>
      <c r="D429" s="1"/>
      <c r="E429" s="1"/>
      <c r="F429" s="1"/>
      <c r="G429" s="1"/>
      <c r="H429" s="1"/>
      <c r="I429" s="1"/>
      <c r="J429" s="2"/>
      <c r="K429" s="3" t="s">
        <v>1</v>
      </c>
      <c r="L429" s="4">
        <v>7.3000001907348603E-3</v>
      </c>
    </row>
    <row r="430" spans="2:12" ht="31.5" thickTop="1" thickBot="1" x14ac:dyDescent="0.3">
      <c r="B430" s="6" t="s">
        <v>2</v>
      </c>
      <c r="C430" s="6"/>
      <c r="D430" s="7" t="s">
        <v>3</v>
      </c>
      <c r="E430" s="7" t="s">
        <v>4</v>
      </c>
      <c r="F430" s="7" t="s">
        <v>5</v>
      </c>
      <c r="G430" s="7" t="s">
        <v>6</v>
      </c>
      <c r="H430" s="7" t="s">
        <v>7</v>
      </c>
      <c r="I430" s="7" t="s">
        <v>8</v>
      </c>
      <c r="J430" s="7" t="s">
        <v>9</v>
      </c>
      <c r="K430" s="7" t="s">
        <v>10</v>
      </c>
      <c r="L430" s="7" t="s">
        <v>11</v>
      </c>
    </row>
    <row r="431" spans="2:12" ht="73.5" customHeight="1" thickTop="1" thickBot="1" x14ac:dyDescent="0.3">
      <c r="B431" s="8" t="s">
        <v>406</v>
      </c>
      <c r="C431" s="9" t="s">
        <v>407</v>
      </c>
      <c r="D431" s="10">
        <v>95</v>
      </c>
      <c r="E431" s="10">
        <v>3</v>
      </c>
      <c r="F431" s="10">
        <v>100</v>
      </c>
      <c r="G431" s="11">
        <v>1</v>
      </c>
      <c r="H431" s="10" t="s">
        <v>408</v>
      </c>
      <c r="I431" s="10">
        <v>100</v>
      </c>
      <c r="J431" s="12">
        <f>ROUND(IF(D431 &gt; F431, (IF(AND(I431 = F431, I431 = (D431 - E431)), 125 %,IF(AND(I431&lt;=(D431+E431),I431&gt;=(D431-E431)),100%,IF(I431&gt;(D431+E431),(D431+E431)/I431,IF((I431&lt;(D431-E431)),100%+ABS(I431-D431)*25%/ABS(F431-D431)))))),IF(AND(I431=F431,I431=(D431+E431)),125%,IF(AND(I431&lt;=(D431+E431),I431&gt;=(D431-E431)),100%,IF(AND(I431=F431,I431=(D431+E431)),125%,IF(I431&lt;(D431-E431),I431/(D431-E431),IF(I431&gt;(D431+E431),100%+(I431-D431)*25%/(F431-D431))))))),4)</f>
        <v>1.25</v>
      </c>
      <c r="K431" s="10" t="str">
        <f>IF(J431 &gt;1,"Superou",IF(J431 =1,"Atingiu","Não atingiu"))</f>
        <v>Superou</v>
      </c>
      <c r="L431" s="12">
        <f>J431-100%</f>
        <v>0.25</v>
      </c>
    </row>
    <row r="432" spans="2:12" ht="15.75" thickTop="1" x14ac:dyDescent="0.25">
      <c r="B432" s="13" t="s">
        <v>21</v>
      </c>
      <c r="C432" s="13"/>
      <c r="D432" s="13"/>
      <c r="E432" s="13"/>
      <c r="F432" s="13"/>
      <c r="G432" s="13"/>
      <c r="H432" s="13"/>
      <c r="I432" s="13"/>
      <c r="J432" s="13"/>
      <c r="K432" s="13"/>
      <c r="L432" s="14">
        <f>G431*J431</f>
        <v>1.25</v>
      </c>
    </row>
    <row r="433" spans="2:12" ht="49.5" customHeight="1" thickBot="1" x14ac:dyDescent="0.3">
      <c r="B433" s="1" t="s">
        <v>409</v>
      </c>
      <c r="C433" s="1"/>
      <c r="D433" s="1"/>
      <c r="E433" s="1"/>
      <c r="F433" s="1"/>
      <c r="G433" s="1"/>
      <c r="H433" s="1"/>
      <c r="I433" s="1"/>
      <c r="J433" s="2"/>
      <c r="K433" s="3" t="s">
        <v>1</v>
      </c>
      <c r="L433" s="4">
        <v>7.3000001907348603E-3</v>
      </c>
    </row>
    <row r="434" spans="2:12" ht="31.5" thickTop="1" thickBot="1" x14ac:dyDescent="0.3">
      <c r="B434" s="6" t="s">
        <v>2</v>
      </c>
      <c r="C434" s="6"/>
      <c r="D434" s="7" t="s">
        <v>3</v>
      </c>
      <c r="E434" s="7" t="s">
        <v>4</v>
      </c>
      <c r="F434" s="7" t="s">
        <v>5</v>
      </c>
      <c r="G434" s="7" t="s">
        <v>6</v>
      </c>
      <c r="H434" s="7" t="s">
        <v>7</v>
      </c>
      <c r="I434" s="7" t="s">
        <v>8</v>
      </c>
      <c r="J434" s="7" t="s">
        <v>9</v>
      </c>
      <c r="K434" s="7" t="s">
        <v>10</v>
      </c>
      <c r="L434" s="7" t="s">
        <v>11</v>
      </c>
    </row>
    <row r="435" spans="2:12" ht="54.75" customHeight="1" thickTop="1" thickBot="1" x14ac:dyDescent="0.3">
      <c r="B435" s="8" t="s">
        <v>410</v>
      </c>
      <c r="C435" s="9" t="s">
        <v>411</v>
      </c>
      <c r="D435" s="10">
        <v>10</v>
      </c>
      <c r="E435" s="10">
        <v>3</v>
      </c>
      <c r="F435" s="10">
        <v>6</v>
      </c>
      <c r="G435" s="11">
        <v>1</v>
      </c>
      <c r="H435" s="10" t="s">
        <v>412</v>
      </c>
      <c r="I435" s="10" t="s">
        <v>43</v>
      </c>
      <c r="J435" s="10"/>
      <c r="K435" s="10"/>
      <c r="L435" s="12"/>
    </row>
    <row r="436" spans="2:12" ht="15.75" thickTop="1" x14ac:dyDescent="0.25">
      <c r="B436" s="13" t="s">
        <v>21</v>
      </c>
      <c r="C436" s="13"/>
      <c r="D436" s="13"/>
      <c r="E436" s="13"/>
      <c r="F436" s="13"/>
      <c r="G436" s="13"/>
      <c r="H436" s="13"/>
      <c r="I436" s="13"/>
      <c r="J436" s="13"/>
      <c r="K436" s="13"/>
      <c r="L436" s="14">
        <f>G435*J435</f>
        <v>0</v>
      </c>
    </row>
    <row r="437" spans="2:12" ht="52.5" customHeight="1" thickBot="1" x14ac:dyDescent="0.3">
      <c r="B437" s="1" t="s">
        <v>413</v>
      </c>
      <c r="C437" s="1"/>
      <c r="D437" s="1"/>
      <c r="E437" s="1"/>
      <c r="F437" s="1"/>
      <c r="G437" s="1"/>
      <c r="H437" s="1"/>
      <c r="I437" s="1"/>
      <c r="J437" s="2"/>
      <c r="K437" s="3" t="s">
        <v>1</v>
      </c>
      <c r="L437" s="4">
        <v>7.3000001907348603E-3</v>
      </c>
    </row>
    <row r="438" spans="2:12" ht="31.5" thickTop="1" thickBot="1" x14ac:dyDescent="0.3">
      <c r="B438" s="6" t="s">
        <v>2</v>
      </c>
      <c r="C438" s="6"/>
      <c r="D438" s="7" t="s">
        <v>3</v>
      </c>
      <c r="E438" s="7" t="s">
        <v>4</v>
      </c>
      <c r="F438" s="7" t="s">
        <v>5</v>
      </c>
      <c r="G438" s="7" t="s">
        <v>6</v>
      </c>
      <c r="H438" s="7" t="s">
        <v>7</v>
      </c>
      <c r="I438" s="7" t="s">
        <v>8</v>
      </c>
      <c r="J438" s="7" t="s">
        <v>9</v>
      </c>
      <c r="K438" s="7" t="s">
        <v>10</v>
      </c>
      <c r="L438" s="7" t="s">
        <v>11</v>
      </c>
    </row>
    <row r="439" spans="2:12" ht="56.25" customHeight="1" thickTop="1" thickBot="1" x14ac:dyDescent="0.3">
      <c r="B439" s="8" t="s">
        <v>414</v>
      </c>
      <c r="C439" s="9" t="s">
        <v>415</v>
      </c>
      <c r="D439" s="10">
        <v>60</v>
      </c>
      <c r="E439" s="10">
        <v>5</v>
      </c>
      <c r="F439" s="10">
        <v>68</v>
      </c>
      <c r="G439" s="11">
        <v>0.6</v>
      </c>
      <c r="H439" s="10" t="s">
        <v>412</v>
      </c>
      <c r="I439" s="10">
        <v>86</v>
      </c>
      <c r="J439" s="12">
        <f>ROUND(IF(D439 &gt; F439, (IF(AND(I439 = F439, I439 = (D439 - E439)), 125 %,IF(AND(I439&lt;=(D439+E439),I439&gt;=(D439-E439)),100%,IF(I439&gt;(D439+E439),(D439+E439)/I439,IF((I439&lt;(D439-E439)),100%+ABS(I439-D439)*25%/ABS(F439-D439)))))),IF(AND(I439=F439,I439=(D439+E439)),125%,IF(AND(I439&lt;=(D439+E439),I439&gt;=(D439-E439)),100%,IF(AND(I439=F439,I439=(D439+E439)),125%,IF(I439&lt;(D439-E439),I439/(D439-E439),IF(I439&gt;(D439+E439),100%+(I439-D439)*25%/(F439-D439))))))),4)</f>
        <v>1.8125</v>
      </c>
      <c r="K439" s="10" t="str">
        <f>IF(J439 &gt;1,"Superou",IF(J439 =1,"Atingiu","Não atingiu"))</f>
        <v>Superou</v>
      </c>
      <c r="L439" s="12">
        <f>J439-100%</f>
        <v>0.8125</v>
      </c>
    </row>
    <row r="440" spans="2:12" ht="59.25" customHeight="1" thickTop="1" thickBot="1" x14ac:dyDescent="0.3">
      <c r="B440" s="8" t="s">
        <v>416</v>
      </c>
      <c r="C440" s="9" t="s">
        <v>417</v>
      </c>
      <c r="D440" s="10">
        <v>20</v>
      </c>
      <c r="E440" s="10">
        <v>2</v>
      </c>
      <c r="F440" s="10">
        <v>23</v>
      </c>
      <c r="G440" s="11">
        <v>0.2</v>
      </c>
      <c r="H440" s="10" t="s">
        <v>412</v>
      </c>
      <c r="I440" s="10">
        <v>24</v>
      </c>
      <c r="J440" s="12">
        <f>ROUND(IF(D440 &gt; F440, (IF(AND(I440 = F440, I440 = (D440 - E440)), 125 %,IF(AND(I440&lt;=(D440+E440),I440&gt;=(D440-E440)),100%,IF(I440&gt;(D440+E440),(D440+E440)/I440,IF((I440&lt;(D440-E440)),100%+ABS(I440-D440)*25%/ABS(F440-D440)))))),IF(AND(I440=F440,I440=(D440+E440)),125%,IF(AND(I440&lt;=(D440+E440),I440&gt;=(D440-E440)),100%,IF(AND(I440=F440,I440=(D440+E440)),125%,IF(I440&lt;(D440-E440),I440/(D440-E440),IF(I440&gt;(D440+E440),100%+(I440-D440)*25%/(F440-D440))))))),4)</f>
        <v>1.3332999999999999</v>
      </c>
      <c r="K440" s="10" t="str">
        <f>IF(J440 &gt;1,"Superou",IF(J440 =1,"Atingiu","Não atingiu"))</f>
        <v>Superou</v>
      </c>
      <c r="L440" s="12">
        <f>J440-100%</f>
        <v>0.33329999999999993</v>
      </c>
    </row>
    <row r="441" spans="2:12" ht="62.25" customHeight="1" thickTop="1" thickBot="1" x14ac:dyDescent="0.3">
      <c r="B441" s="8" t="s">
        <v>418</v>
      </c>
      <c r="C441" s="9" t="s">
        <v>419</v>
      </c>
      <c r="D441" s="10">
        <v>15</v>
      </c>
      <c r="E441" s="10">
        <v>2</v>
      </c>
      <c r="F441" s="10">
        <v>12</v>
      </c>
      <c r="G441" s="11">
        <v>0.2</v>
      </c>
      <c r="H441" s="10" t="s">
        <v>412</v>
      </c>
      <c r="I441" s="10">
        <v>15</v>
      </c>
      <c r="J441" s="12">
        <f>ROUND(IF(D441 &gt; F441, (IF(AND(I441 = F441, I441 = (D441 - E441)), 125 %,IF(AND(I441&lt;=(D441+E441),I441&gt;=(D441-E441)),100%,IF(I441&gt;(D441+E441),(D441+E441)/I441,IF((I441&lt;(D441-E441)),100%+ABS(I441-D441)*25%/ABS(F441-D441)))))),IF(AND(I441=F441,I441=(D441+E441)),125%,IF(AND(I441&lt;=(D441+E441),I441&gt;=(D441-E441)),100%,IF(AND(I441=F441,I441=(D441+E441)),125%,IF(I441&lt;(D441-E441),I441/(D441-E441),IF(I441&gt;(D441+E441),100%+(I441-D441)*25%/(F441-D441))))))),4)</f>
        <v>1</v>
      </c>
      <c r="K441" s="10" t="str">
        <f>IF(J441 &gt;1,"Superou",IF(J441 =1,"Atingiu","Não atingiu"))</f>
        <v>Atingiu</v>
      </c>
      <c r="L441" s="12">
        <f>J441-100%</f>
        <v>0</v>
      </c>
    </row>
    <row r="442" spans="2:12" ht="15.75" thickTop="1" x14ac:dyDescent="0.25">
      <c r="B442" s="13" t="s">
        <v>21</v>
      </c>
      <c r="C442" s="13"/>
      <c r="D442" s="13"/>
      <c r="E442" s="13"/>
      <c r="F442" s="13"/>
      <c r="G442" s="13"/>
      <c r="H442" s="13"/>
      <c r="I442" s="13"/>
      <c r="J442" s="13"/>
      <c r="K442" s="13"/>
      <c r="L442" s="14">
        <f>G439*J439+G440*J440+G441*J441</f>
        <v>1.5541599999999998</v>
      </c>
    </row>
    <row r="443" spans="2:12" ht="55.5" customHeight="1" thickBot="1" x14ac:dyDescent="0.3">
      <c r="B443" s="1" t="s">
        <v>420</v>
      </c>
      <c r="C443" s="1"/>
      <c r="D443" s="1"/>
      <c r="E443" s="1"/>
      <c r="F443" s="1"/>
      <c r="G443" s="1"/>
      <c r="H443" s="1"/>
      <c r="I443" s="1"/>
      <c r="J443" s="2"/>
      <c r="K443" s="3" t="s">
        <v>1</v>
      </c>
      <c r="L443" s="4">
        <v>7.3000001907348603E-3</v>
      </c>
    </row>
    <row r="444" spans="2:12" ht="31.5" thickTop="1" thickBot="1" x14ac:dyDescent="0.3">
      <c r="B444" s="6" t="s">
        <v>2</v>
      </c>
      <c r="C444" s="6"/>
      <c r="D444" s="7" t="s">
        <v>3</v>
      </c>
      <c r="E444" s="7" t="s">
        <v>4</v>
      </c>
      <c r="F444" s="7" t="s">
        <v>5</v>
      </c>
      <c r="G444" s="7" t="s">
        <v>6</v>
      </c>
      <c r="H444" s="7" t="s">
        <v>7</v>
      </c>
      <c r="I444" s="7" t="s">
        <v>8</v>
      </c>
      <c r="J444" s="7" t="s">
        <v>9</v>
      </c>
      <c r="K444" s="7" t="s">
        <v>10</v>
      </c>
      <c r="L444" s="7" t="s">
        <v>11</v>
      </c>
    </row>
    <row r="445" spans="2:12" ht="84.75" customHeight="1" thickTop="1" thickBot="1" x14ac:dyDescent="0.3">
      <c r="B445" s="8" t="s">
        <v>421</v>
      </c>
      <c r="C445" s="9" t="s">
        <v>422</v>
      </c>
      <c r="D445" s="10">
        <v>10</v>
      </c>
      <c r="E445" s="10">
        <v>1</v>
      </c>
      <c r="F445" s="10">
        <v>8</v>
      </c>
      <c r="G445" s="11">
        <v>0.5</v>
      </c>
      <c r="H445" s="10" t="s">
        <v>412</v>
      </c>
      <c r="I445" s="10">
        <v>6</v>
      </c>
      <c r="J445" s="12">
        <f>ROUND(IF(D445 &gt; F445, (IF(AND(I445 = F445, I445 = (D445 - E445)), 125 %,IF(AND(I445&lt;=(D445+E445),I445&gt;=(D445-E445)),100%,IF(I445&gt;(D445+E445),(D445+E445)/I445,IF((I445&lt;(D445-E445)),100%+ABS(I445-D445)*25%/ABS(F445-D445)))))),IF(AND(I445=F445,I445=(D445+E445)),125%,IF(AND(I445&lt;=(D445+E445),I445&gt;=(D445-E445)),100%,IF(AND(I445=F445,I445=(D445+E445)),125%,IF(I445&lt;(D445-E445),I445/(D445-E445),IF(I445&gt;(D445+E445),100%+(I445-D445)*25%/(F445-D445))))))),4)</f>
        <v>1.5</v>
      </c>
      <c r="K445" s="10" t="str">
        <f>IF(J445 &gt;1,"Superou",IF(J445 =1,"Atingiu","Não atingiu"))</f>
        <v>Superou</v>
      </c>
      <c r="L445" s="12">
        <f>J445-100%</f>
        <v>0.5</v>
      </c>
    </row>
    <row r="446" spans="2:12" ht="80.25" customHeight="1" thickTop="1" thickBot="1" x14ac:dyDescent="0.3">
      <c r="B446" s="8" t="s">
        <v>423</v>
      </c>
      <c r="C446" s="9" t="s">
        <v>424</v>
      </c>
      <c r="D446" s="10">
        <v>10</v>
      </c>
      <c r="E446" s="10">
        <v>1</v>
      </c>
      <c r="F446" s="10">
        <v>8</v>
      </c>
      <c r="G446" s="11">
        <v>0.5</v>
      </c>
      <c r="H446" s="10" t="s">
        <v>412</v>
      </c>
      <c r="I446" s="10">
        <v>6</v>
      </c>
      <c r="J446" s="12">
        <f>ROUND(IF(D446 &gt; F446, (IF(AND(I446 = F446, I446 = (D446 - E446)), 125 %,IF(AND(I446&lt;=(D446+E446),I446&gt;=(D446-E446)),100%,IF(I446&gt;(D446+E446),(D446+E446)/I446,IF((I446&lt;(D446-E446)),100%+ABS(I446-D446)*25%/ABS(F446-D446)))))),IF(AND(I446=F446,I446=(D446+E446)),125%,IF(AND(I446&lt;=(D446+E446),I446&gt;=(D446-E446)),100%,IF(AND(I446=F446,I446=(D446+E446)),125%,IF(I446&lt;(D446-E446),I446/(D446-E446),IF(I446&gt;(D446+E446),100%+(I446-D446)*25%/(F446-D446))))))),4)</f>
        <v>1.5</v>
      </c>
      <c r="K446" s="10" t="str">
        <f>IF(J446 &gt;1,"Superou",IF(J446 =1,"Atingiu","Não atingiu"))</f>
        <v>Superou</v>
      </c>
      <c r="L446" s="12">
        <f>J446-100%</f>
        <v>0.5</v>
      </c>
    </row>
    <row r="447" spans="2:12" ht="15.75" thickTop="1" x14ac:dyDescent="0.25">
      <c r="B447" s="13" t="s">
        <v>21</v>
      </c>
      <c r="C447" s="13"/>
      <c r="D447" s="13"/>
      <c r="E447" s="13"/>
      <c r="F447" s="13"/>
      <c r="G447" s="13"/>
      <c r="H447" s="13"/>
      <c r="I447" s="13"/>
      <c r="J447" s="13"/>
      <c r="K447" s="13"/>
      <c r="L447" s="14">
        <f>G445*J445+G446*J446</f>
        <v>1.5</v>
      </c>
    </row>
    <row r="448" spans="2:12" ht="24.75" customHeight="1" thickBot="1" x14ac:dyDescent="0.3">
      <c r="B448" s="1" t="s">
        <v>425</v>
      </c>
      <c r="C448" s="1"/>
      <c r="D448" s="1"/>
      <c r="E448" s="1"/>
      <c r="F448" s="1"/>
      <c r="G448" s="1"/>
      <c r="H448" s="1"/>
      <c r="I448" s="1"/>
      <c r="J448" s="2"/>
      <c r="K448" s="3" t="s">
        <v>1</v>
      </c>
      <c r="L448" s="4">
        <v>7.3000001907348603E-3</v>
      </c>
    </row>
    <row r="449" spans="2:12" ht="31.5" thickTop="1" thickBot="1" x14ac:dyDescent="0.3">
      <c r="B449" s="6" t="s">
        <v>2</v>
      </c>
      <c r="C449" s="6"/>
      <c r="D449" s="7" t="s">
        <v>3</v>
      </c>
      <c r="E449" s="7" t="s">
        <v>4</v>
      </c>
      <c r="F449" s="7" t="s">
        <v>5</v>
      </c>
      <c r="G449" s="7" t="s">
        <v>6</v>
      </c>
      <c r="H449" s="7" t="s">
        <v>7</v>
      </c>
      <c r="I449" s="7" t="s">
        <v>8</v>
      </c>
      <c r="J449" s="7" t="s">
        <v>9</v>
      </c>
      <c r="K449" s="7" t="s">
        <v>10</v>
      </c>
      <c r="L449" s="7" t="s">
        <v>11</v>
      </c>
    </row>
    <row r="450" spans="2:12" ht="55.5" customHeight="1" thickTop="1" thickBot="1" x14ac:dyDescent="0.3">
      <c r="B450" s="8" t="s">
        <v>426</v>
      </c>
      <c r="C450" s="9" t="s">
        <v>427</v>
      </c>
      <c r="D450" s="10">
        <v>90</v>
      </c>
      <c r="E450" s="10">
        <v>8</v>
      </c>
      <c r="F450" s="10">
        <v>100</v>
      </c>
      <c r="G450" s="11">
        <v>1</v>
      </c>
      <c r="H450" s="10" t="s">
        <v>412</v>
      </c>
      <c r="I450" s="10">
        <v>90</v>
      </c>
      <c r="J450" s="12">
        <f>ROUND(IF(D450 &gt; F450, (IF(AND(I450 = F450, I450 = (D450 - E450)), 125 %,IF(AND(I450&lt;=(D450+E450),I450&gt;=(D450-E450)),100%,IF(I450&gt;(D450+E450),(D450+E450)/I450,IF((I450&lt;(D450-E450)),100%+ABS(I450-D450)*25%/ABS(F450-D450)))))),IF(AND(I450=F450,I450=(D450+E450)),125%,IF(AND(I450&lt;=(D450+E450),I450&gt;=(D450-E450)),100%,IF(AND(I450=F450,I450=(D450+E450)),125%,IF(I450&lt;(D450-E450),I450/(D450-E450),IF(I450&gt;(D450+E450),100%+(I450-D450)*25%/(F450-D450))))))),4)</f>
        <v>1</v>
      </c>
      <c r="K450" s="10" t="str">
        <f>IF(J450 &gt;1,"Superou",IF(J450 =1,"Atingiu","Não atingiu"))</f>
        <v>Atingiu</v>
      </c>
      <c r="L450" s="12">
        <f>J450-100%</f>
        <v>0</v>
      </c>
    </row>
    <row r="451" spans="2:12" ht="15.75" thickTop="1" x14ac:dyDescent="0.25">
      <c r="B451" s="13" t="s">
        <v>21</v>
      </c>
      <c r="C451" s="13"/>
      <c r="D451" s="13"/>
      <c r="E451" s="13"/>
      <c r="F451" s="13"/>
      <c r="G451" s="13"/>
      <c r="H451" s="13"/>
      <c r="I451" s="13"/>
      <c r="J451" s="13"/>
      <c r="K451" s="13"/>
      <c r="L451" s="14">
        <f>G450*J450</f>
        <v>1</v>
      </c>
    </row>
    <row r="452" spans="2:12" ht="41.25" customHeight="1" thickBot="1" x14ac:dyDescent="0.3">
      <c r="B452" s="1" t="s">
        <v>428</v>
      </c>
      <c r="C452" s="1"/>
      <c r="D452" s="1"/>
      <c r="E452" s="1"/>
      <c r="F452" s="1"/>
      <c r="G452" s="1"/>
      <c r="H452" s="1"/>
      <c r="I452" s="1"/>
      <c r="J452" s="2"/>
      <c r="K452" s="3" t="s">
        <v>1</v>
      </c>
      <c r="L452" s="4">
        <v>7.3000001907348603E-3</v>
      </c>
    </row>
    <row r="453" spans="2:12" ht="31.5" thickTop="1" thickBot="1" x14ac:dyDescent="0.3">
      <c r="B453" s="6" t="s">
        <v>2</v>
      </c>
      <c r="C453" s="6"/>
      <c r="D453" s="7" t="s">
        <v>3</v>
      </c>
      <c r="E453" s="7" t="s">
        <v>4</v>
      </c>
      <c r="F453" s="7" t="s">
        <v>5</v>
      </c>
      <c r="G453" s="7" t="s">
        <v>6</v>
      </c>
      <c r="H453" s="7" t="s">
        <v>7</v>
      </c>
      <c r="I453" s="7" t="s">
        <v>8</v>
      </c>
      <c r="J453" s="7" t="s">
        <v>9</v>
      </c>
      <c r="K453" s="7" t="s">
        <v>10</v>
      </c>
      <c r="L453" s="7" t="s">
        <v>11</v>
      </c>
    </row>
    <row r="454" spans="2:12" ht="83.25" customHeight="1" thickTop="1" thickBot="1" x14ac:dyDescent="0.3">
      <c r="B454" s="8" t="s">
        <v>429</v>
      </c>
      <c r="C454" s="9" t="s">
        <v>407</v>
      </c>
      <c r="D454" s="10">
        <v>95</v>
      </c>
      <c r="E454" s="10">
        <v>3</v>
      </c>
      <c r="F454" s="10">
        <v>100</v>
      </c>
      <c r="G454" s="11">
        <v>1</v>
      </c>
      <c r="H454" s="10" t="s">
        <v>412</v>
      </c>
      <c r="I454" s="10">
        <v>100</v>
      </c>
      <c r="J454" s="12">
        <f>ROUND(IF(D454 &gt; F454, (IF(AND(I454 = F454, I454 = (D454 - E454)), 125 %,IF(AND(I454&lt;=(D454+E454),I454&gt;=(D454-E454)),100%,IF(I454&gt;(D454+E454),(D454+E454)/I454,IF((I454&lt;(D454-E454)),100%+ABS(I454-D454)*25%/ABS(F454-D454)))))),IF(AND(I454=F454,I454=(D454+E454)),125%,IF(AND(I454&lt;=(D454+E454),I454&gt;=(D454-E454)),100%,IF(AND(I454=F454,I454=(D454+E454)),125%,IF(I454&lt;(D454-E454),I454/(D454-E454),IF(I454&gt;(D454+E454),100%+(I454-D454)*25%/(F454-D454))))))),4)</f>
        <v>1.25</v>
      </c>
      <c r="K454" s="10" t="str">
        <f>IF(J454 &gt;1,"Superou",IF(J454 =1,"Atingiu","Não atingiu"))</f>
        <v>Superou</v>
      </c>
      <c r="L454" s="12">
        <f>J454-100%</f>
        <v>0.25</v>
      </c>
    </row>
    <row r="455" spans="2:12" ht="15.75" thickTop="1" x14ac:dyDescent="0.25">
      <c r="B455" s="13" t="s">
        <v>21</v>
      </c>
      <c r="C455" s="13"/>
      <c r="D455" s="13"/>
      <c r="E455" s="13"/>
      <c r="F455" s="13"/>
      <c r="G455" s="13"/>
      <c r="H455" s="13"/>
      <c r="I455" s="13"/>
      <c r="J455" s="13"/>
      <c r="K455" s="13"/>
      <c r="L455" s="14">
        <f>G454*J454</f>
        <v>1.25</v>
      </c>
    </row>
    <row r="456" spans="2:12" ht="43.5" customHeight="1" thickBot="1" x14ac:dyDescent="0.3">
      <c r="B456" s="1" t="s">
        <v>430</v>
      </c>
      <c r="C456" s="1"/>
      <c r="D456" s="1"/>
      <c r="E456" s="1"/>
      <c r="F456" s="1"/>
      <c r="G456" s="1"/>
      <c r="H456" s="1"/>
      <c r="I456" s="1"/>
      <c r="J456" s="2"/>
      <c r="K456" s="3" t="s">
        <v>1</v>
      </c>
      <c r="L456" s="4">
        <v>7.3000001907348603E-3</v>
      </c>
    </row>
    <row r="457" spans="2:12" ht="31.5" thickTop="1" thickBot="1" x14ac:dyDescent="0.3">
      <c r="B457" s="6" t="s">
        <v>2</v>
      </c>
      <c r="C457" s="6"/>
      <c r="D457" s="7" t="s">
        <v>3</v>
      </c>
      <c r="E457" s="7" t="s">
        <v>4</v>
      </c>
      <c r="F457" s="7" t="s">
        <v>5</v>
      </c>
      <c r="G457" s="7" t="s">
        <v>6</v>
      </c>
      <c r="H457" s="7" t="s">
        <v>7</v>
      </c>
      <c r="I457" s="7" t="s">
        <v>8</v>
      </c>
      <c r="J457" s="7" t="s">
        <v>9</v>
      </c>
      <c r="K457" s="7" t="s">
        <v>10</v>
      </c>
      <c r="L457" s="7" t="s">
        <v>11</v>
      </c>
    </row>
    <row r="458" spans="2:12" ht="175.5" customHeight="1" thickTop="1" thickBot="1" x14ac:dyDescent="0.3">
      <c r="B458" s="8" t="s">
        <v>431</v>
      </c>
      <c r="C458" s="9" t="s">
        <v>432</v>
      </c>
      <c r="D458" s="10">
        <v>95</v>
      </c>
      <c r="E458" s="10">
        <v>3</v>
      </c>
      <c r="F458" s="10">
        <v>100</v>
      </c>
      <c r="G458" s="11">
        <v>0.5</v>
      </c>
      <c r="H458" s="10" t="s">
        <v>433</v>
      </c>
      <c r="I458" s="10">
        <v>97.4</v>
      </c>
      <c r="J458" s="12">
        <f>ROUND(IF(D458 &gt; F458, (IF(AND(I458 = F458, I458 = (D458 - E458)), 125 %,IF(AND(I458&lt;=(D458+E458),I458&gt;=(D458-E458)),100%,IF(I458&gt;(D458+E458),(D458+E458)/I458,IF((I458&lt;(D458-E458)),100%+ABS(I458-D458)*25%/ABS(F458-D458)))))),IF(AND(I458=F458,I458=(D458+E458)),125%,IF(AND(I458&lt;=(D458+E458),I458&gt;=(D458-E458)),100%,IF(AND(I458=F458,I458=(D458+E458)),125%,IF(I458&lt;(D458-E458),I458/(D458-E458),IF(I458&gt;(D458+E458),100%+(I458-D458)*25%/(F458-D458))))))),4)</f>
        <v>1</v>
      </c>
      <c r="K458" s="10" t="str">
        <f>IF(J458 &gt;1,"Superou",IF(J458 =1,"Atingiu","Não atingiu"))</f>
        <v>Atingiu</v>
      </c>
      <c r="L458" s="12">
        <f>J458-100%</f>
        <v>0</v>
      </c>
    </row>
    <row r="459" spans="2:12" ht="150" customHeight="1" thickTop="1" thickBot="1" x14ac:dyDescent="0.3">
      <c r="B459" s="8" t="s">
        <v>434</v>
      </c>
      <c r="C459" s="9" t="s">
        <v>435</v>
      </c>
      <c r="D459" s="10">
        <v>10</v>
      </c>
      <c r="E459" s="10">
        <v>2</v>
      </c>
      <c r="F459" s="10">
        <v>7</v>
      </c>
      <c r="G459" s="11">
        <v>0.5</v>
      </c>
      <c r="H459" s="10" t="s">
        <v>433</v>
      </c>
      <c r="I459" s="10">
        <v>3</v>
      </c>
      <c r="J459" s="12">
        <f>ROUND(IF(D459 &gt; F459, (IF(AND(I459 = F459, I459 = (D459 - E459)), 125 %,IF(AND(I459&lt;=(D459+E459),I459&gt;=(D459-E459)),100%,IF(I459&gt;(D459+E459),(D459+E459)/I459,IF((I459&lt;(D459-E459)),100%+ABS(I459-D459)*25%/ABS(F459-D459)))))),IF(AND(I459=F459,I459=(D459+E459)),125%,IF(AND(I459&lt;=(D459+E459),I459&gt;=(D459-E459)),100%,IF(AND(I459=F459,I459=(D459+E459)),125%,IF(I459&lt;(D459-E459),I459/(D459-E459),IF(I459&gt;(D459+E459),100%+(I459-D459)*25%/(F459-D459))))))),4)</f>
        <v>1.5832999999999999</v>
      </c>
      <c r="K459" s="10" t="str">
        <f>IF(J459 &gt;1,"Superou",IF(J459 =1,"Atingiu","Não atingiu"))</f>
        <v>Superou</v>
      </c>
      <c r="L459" s="12">
        <f>J459-100%</f>
        <v>0.58329999999999993</v>
      </c>
    </row>
    <row r="460" spans="2:12" ht="15.75" thickTop="1" x14ac:dyDescent="0.25">
      <c r="B460" s="13" t="s">
        <v>21</v>
      </c>
      <c r="C460" s="13"/>
      <c r="D460" s="13"/>
      <c r="E460" s="13"/>
      <c r="F460" s="13"/>
      <c r="G460" s="13"/>
      <c r="H460" s="13"/>
      <c r="I460" s="13"/>
      <c r="J460" s="13"/>
      <c r="K460" s="13"/>
      <c r="L460" s="14">
        <f>G458*J458+G459*J459</f>
        <v>1.29165</v>
      </c>
    </row>
    <row r="461" spans="2:12" ht="39" customHeight="1" thickBot="1" x14ac:dyDescent="0.3">
      <c r="B461" s="1" t="s">
        <v>436</v>
      </c>
      <c r="C461" s="1"/>
      <c r="D461" s="1"/>
      <c r="E461" s="1"/>
      <c r="F461" s="1"/>
      <c r="G461" s="1"/>
      <c r="H461" s="1"/>
      <c r="I461" s="1"/>
      <c r="J461" s="2"/>
      <c r="K461" s="3" t="s">
        <v>1</v>
      </c>
      <c r="L461" s="4">
        <v>7.3000001907348603E-3</v>
      </c>
    </row>
    <row r="462" spans="2:12" ht="31.5" thickTop="1" thickBot="1" x14ac:dyDescent="0.3">
      <c r="B462" s="6" t="s">
        <v>2</v>
      </c>
      <c r="C462" s="6"/>
      <c r="D462" s="7" t="s">
        <v>3</v>
      </c>
      <c r="E462" s="7" t="s">
        <v>4</v>
      </c>
      <c r="F462" s="7" t="s">
        <v>5</v>
      </c>
      <c r="G462" s="7" t="s">
        <v>6</v>
      </c>
      <c r="H462" s="7" t="s">
        <v>7</v>
      </c>
      <c r="I462" s="7" t="s">
        <v>8</v>
      </c>
      <c r="J462" s="7" t="s">
        <v>9</v>
      </c>
      <c r="K462" s="7" t="s">
        <v>10</v>
      </c>
      <c r="L462" s="7" t="s">
        <v>11</v>
      </c>
    </row>
    <row r="463" spans="2:12" ht="156.75" customHeight="1" thickTop="1" thickBot="1" x14ac:dyDescent="0.3">
      <c r="B463" s="8" t="s">
        <v>437</v>
      </c>
      <c r="C463" s="9" t="s">
        <v>438</v>
      </c>
      <c r="D463" s="10">
        <v>95</v>
      </c>
      <c r="E463" s="10">
        <v>3</v>
      </c>
      <c r="F463" s="10">
        <v>100</v>
      </c>
      <c r="G463" s="11">
        <v>1</v>
      </c>
      <c r="H463" s="10" t="s">
        <v>433</v>
      </c>
      <c r="I463" s="10">
        <v>100</v>
      </c>
      <c r="J463" s="12">
        <f>ROUND(IF(D463 &gt; F463, (IF(AND(I463 = F463, I463 = (D463 - E463)), 125 %,IF(AND(I463&lt;=(D463+E463),I463&gt;=(D463-E463)),100%,IF(I463&gt;(D463+E463),(D463+E463)/I463,IF((I463&lt;(D463-E463)),100%+ABS(I463-D463)*25%/ABS(F463-D463)))))),IF(AND(I463=F463,I463=(D463+E463)),125%,IF(AND(I463&lt;=(D463+E463),I463&gt;=(D463-E463)),100%,IF(AND(I463=F463,I463=(D463+E463)),125%,IF(I463&lt;(D463-E463),I463/(D463-E463),IF(I463&gt;(D463+E463),100%+(I463-D463)*25%/(F463-D463))))))),4)</f>
        <v>1.25</v>
      </c>
      <c r="K463" s="10" t="str">
        <f>IF(J463 &gt;1,"Superou",IF(J463 =1,"Atingiu","Não atingiu"))</f>
        <v>Superou</v>
      </c>
      <c r="L463" s="12">
        <f>J463-100%</f>
        <v>0.25</v>
      </c>
    </row>
    <row r="464" spans="2:12" ht="15.75" thickTop="1" x14ac:dyDescent="0.25">
      <c r="B464" s="13" t="s">
        <v>21</v>
      </c>
      <c r="C464" s="13"/>
      <c r="D464" s="13"/>
      <c r="E464" s="13"/>
      <c r="F464" s="13"/>
      <c r="G464" s="13"/>
      <c r="H464" s="13"/>
      <c r="I464" s="13"/>
      <c r="J464" s="13"/>
      <c r="K464" s="13"/>
      <c r="L464" s="14">
        <f>G463*J463</f>
        <v>1.25</v>
      </c>
    </row>
    <row r="465" spans="2:12" ht="48" customHeight="1" thickBot="1" x14ac:dyDescent="0.3">
      <c r="B465" s="1" t="s">
        <v>439</v>
      </c>
      <c r="C465" s="1"/>
      <c r="D465" s="1"/>
      <c r="E465" s="1"/>
      <c r="F465" s="1"/>
      <c r="G465" s="1"/>
      <c r="H465" s="1"/>
      <c r="I465" s="1"/>
      <c r="J465" s="2"/>
      <c r="K465" s="3" t="s">
        <v>1</v>
      </c>
      <c r="L465" s="4">
        <v>7.3000001907348603E-3</v>
      </c>
    </row>
    <row r="466" spans="2:12" ht="31.5" thickTop="1" thickBot="1" x14ac:dyDescent="0.3">
      <c r="B466" s="6" t="s">
        <v>2</v>
      </c>
      <c r="C466" s="6"/>
      <c r="D466" s="7" t="s">
        <v>3</v>
      </c>
      <c r="E466" s="7" t="s">
        <v>4</v>
      </c>
      <c r="F466" s="7" t="s">
        <v>5</v>
      </c>
      <c r="G466" s="7" t="s">
        <v>6</v>
      </c>
      <c r="H466" s="7" t="s">
        <v>7</v>
      </c>
      <c r="I466" s="7" t="s">
        <v>8</v>
      </c>
      <c r="J466" s="7" t="s">
        <v>9</v>
      </c>
      <c r="K466" s="7" t="s">
        <v>10</v>
      </c>
      <c r="L466" s="7" t="s">
        <v>11</v>
      </c>
    </row>
    <row r="467" spans="2:12" ht="130.5" customHeight="1" thickTop="1" thickBot="1" x14ac:dyDescent="0.3">
      <c r="B467" s="8" t="s">
        <v>440</v>
      </c>
      <c r="C467" s="9" t="s">
        <v>441</v>
      </c>
      <c r="D467" s="10">
        <v>95</v>
      </c>
      <c r="E467" s="10">
        <v>3</v>
      </c>
      <c r="F467" s="10">
        <v>100</v>
      </c>
      <c r="G467" s="11">
        <v>0.5</v>
      </c>
      <c r="H467" s="10" t="s">
        <v>433</v>
      </c>
      <c r="I467" s="10">
        <v>99.39</v>
      </c>
      <c r="J467" s="12">
        <f>ROUND(IF(D467 &gt; F467, (IF(AND(I467 = F467, I467 = (D467 - E467)), 125 %,IF(AND(I467&lt;=(D467+E467),I467&gt;=(D467-E467)),100%,IF(I467&gt;(D467+E467),(D467+E467)/I467,IF((I467&lt;(D467-E467)),100%+ABS(I467-D467)*25%/ABS(F467-D467)))))),IF(AND(I467=F467,I467=(D467+E467)),125%,IF(AND(I467&lt;=(D467+E467),I467&gt;=(D467-E467)),100%,IF(AND(I467=F467,I467=(D467+E467)),125%,IF(I467&lt;(D467-E467),I467/(D467-E467),IF(I467&gt;(D467+E467),100%+(I467-D467)*25%/(F467-D467))))))),4)</f>
        <v>1.2195</v>
      </c>
      <c r="K467" s="10" t="str">
        <f>IF(J467 &gt;1,"Superou",IF(J467 =1,"Atingiu","Não atingiu"))</f>
        <v>Superou</v>
      </c>
      <c r="L467" s="12">
        <f>J467-100%</f>
        <v>0.21950000000000003</v>
      </c>
    </row>
    <row r="468" spans="2:12" ht="100.5" customHeight="1" thickTop="1" thickBot="1" x14ac:dyDescent="0.3">
      <c r="B468" s="8" t="s">
        <v>442</v>
      </c>
      <c r="C468" s="9" t="s">
        <v>443</v>
      </c>
      <c r="D468" s="10">
        <v>95</v>
      </c>
      <c r="E468" s="10">
        <v>3</v>
      </c>
      <c r="F468" s="10">
        <v>100</v>
      </c>
      <c r="G468" s="11">
        <v>0.5</v>
      </c>
      <c r="H468" s="10" t="s">
        <v>433</v>
      </c>
      <c r="I468" s="10">
        <v>100</v>
      </c>
      <c r="J468" s="12">
        <f>ROUND(IF(D468 &gt; F468, (IF(AND(I468 = F468, I468 = (D468 - E468)), 125 %,IF(AND(I468&lt;=(D468+E468),I468&gt;=(D468-E468)),100%,IF(I468&gt;(D468+E468),(D468+E468)/I468,IF((I468&lt;(D468-E468)),100%+ABS(I468-D468)*25%/ABS(F468-D468)))))),IF(AND(I468=F468,I468=(D468+E468)),125%,IF(AND(I468&lt;=(D468+E468),I468&gt;=(D468-E468)),100%,IF(AND(I468=F468,I468=(D468+E468)),125%,IF(I468&lt;(D468-E468),I468/(D468-E468),IF(I468&gt;(D468+E468),100%+(I468-D468)*25%/(F468-D468))))))),4)</f>
        <v>1.25</v>
      </c>
      <c r="K468" s="10" t="str">
        <f>IF(J468 &gt;1,"Superou",IF(J468 =1,"Atingiu","Não atingiu"))</f>
        <v>Superou</v>
      </c>
      <c r="L468" s="12">
        <f>J468-100%</f>
        <v>0.25</v>
      </c>
    </row>
    <row r="469" spans="2:12" ht="15.75" thickTop="1" x14ac:dyDescent="0.25">
      <c r="B469" s="13" t="s">
        <v>21</v>
      </c>
      <c r="C469" s="13"/>
      <c r="D469" s="13"/>
      <c r="E469" s="13"/>
      <c r="F469" s="13"/>
      <c r="G469" s="13"/>
      <c r="H469" s="13"/>
      <c r="I469" s="13"/>
      <c r="J469" s="13"/>
      <c r="K469" s="13"/>
      <c r="L469" s="14">
        <f>G467*J467+G468*J468</f>
        <v>1.23475</v>
      </c>
    </row>
    <row r="470" spans="2:12" ht="61.5" customHeight="1" thickBot="1" x14ac:dyDescent="0.3">
      <c r="B470" s="1" t="s">
        <v>444</v>
      </c>
      <c r="C470" s="1"/>
      <c r="D470" s="1"/>
      <c r="E470" s="1"/>
      <c r="F470" s="1"/>
      <c r="G470" s="1"/>
      <c r="H470" s="1"/>
      <c r="I470" s="1"/>
      <c r="J470" s="2"/>
      <c r="K470" s="3" t="s">
        <v>1</v>
      </c>
      <c r="L470" s="4">
        <v>7.3000001907348603E-3</v>
      </c>
    </row>
    <row r="471" spans="2:12" ht="31.5" thickTop="1" thickBot="1" x14ac:dyDescent="0.3">
      <c r="B471" s="6" t="s">
        <v>2</v>
      </c>
      <c r="C471" s="6"/>
      <c r="D471" s="7" t="s">
        <v>3</v>
      </c>
      <c r="E471" s="7" t="s">
        <v>4</v>
      </c>
      <c r="F471" s="7" t="s">
        <v>5</v>
      </c>
      <c r="G471" s="7" t="s">
        <v>6</v>
      </c>
      <c r="H471" s="7" t="s">
        <v>7</v>
      </c>
      <c r="I471" s="7" t="s">
        <v>8</v>
      </c>
      <c r="J471" s="7" t="s">
        <v>9</v>
      </c>
      <c r="K471" s="7" t="s">
        <v>10</v>
      </c>
      <c r="L471" s="7" t="s">
        <v>11</v>
      </c>
    </row>
    <row r="472" spans="2:12" ht="120" customHeight="1" thickTop="1" thickBot="1" x14ac:dyDescent="0.3">
      <c r="B472" s="8" t="s">
        <v>445</v>
      </c>
      <c r="C472" s="9" t="s">
        <v>446</v>
      </c>
      <c r="D472" s="10">
        <v>30</v>
      </c>
      <c r="E472" s="10">
        <v>5</v>
      </c>
      <c r="F472" s="10">
        <v>38</v>
      </c>
      <c r="G472" s="11">
        <v>0.5</v>
      </c>
      <c r="H472" s="10" t="s">
        <v>433</v>
      </c>
      <c r="I472" s="10">
        <v>46</v>
      </c>
      <c r="J472" s="12">
        <f>ROUND(IF(D472 &gt; F472, (IF(AND(I472 = F472, I472 = (D472 - E472)), 125 %,IF(AND(I472&lt;=(D472+E472),I472&gt;=(D472-E472)),100%,IF(I472&gt;(D472+E472),(D472+E472)/I472,IF((I472&lt;(D472-E472)),100%+ABS(I472-D472)*25%/ABS(F472-D472)))))),IF(AND(I472=F472,I472=(D472+E472)),125%,IF(AND(I472&lt;=(D472+E472),I472&gt;=(D472-E472)),100%,IF(AND(I472=F472,I472=(D472+E472)),125%,IF(I472&lt;(D472-E472),I472/(D472-E472),IF(I472&gt;(D472+E472),100%+(I472-D472)*25%/(F472-D472))))))),4)</f>
        <v>1.5</v>
      </c>
      <c r="K472" s="10" t="str">
        <f>IF(J472 &gt;1,"Superou",IF(J472 =1,"Atingiu","Não atingiu"))</f>
        <v>Superou</v>
      </c>
      <c r="L472" s="12">
        <f>J472-100%</f>
        <v>0.5</v>
      </c>
    </row>
    <row r="473" spans="2:12" ht="105" customHeight="1" thickTop="1" thickBot="1" x14ac:dyDescent="0.3">
      <c r="B473" s="8" t="s">
        <v>447</v>
      </c>
      <c r="C473" s="9" t="s">
        <v>448</v>
      </c>
      <c r="D473" s="10">
        <v>95</v>
      </c>
      <c r="E473" s="10">
        <v>3</v>
      </c>
      <c r="F473" s="10">
        <v>100</v>
      </c>
      <c r="G473" s="11">
        <v>0.5</v>
      </c>
      <c r="H473" s="10" t="s">
        <v>433</v>
      </c>
      <c r="I473" s="10">
        <v>100</v>
      </c>
      <c r="J473" s="12">
        <f>ROUND(IF(D473 &gt; F473, (IF(AND(I473 = F473, I473 = (D473 - E473)), 125 %,IF(AND(I473&lt;=(D473+E473),I473&gt;=(D473-E473)),100%,IF(I473&gt;(D473+E473),(D473+E473)/I473,IF((I473&lt;(D473-E473)),100%+ABS(I473-D473)*25%/ABS(F473-D473)))))),IF(AND(I473=F473,I473=(D473+E473)),125%,IF(AND(I473&lt;=(D473+E473),I473&gt;=(D473-E473)),100%,IF(AND(I473=F473,I473=(D473+E473)),125%,IF(I473&lt;(D473-E473),I473/(D473-E473),IF(I473&gt;(D473+E473),100%+(I473-D473)*25%/(F473-D473))))))),4)</f>
        <v>1.25</v>
      </c>
      <c r="K473" s="10" t="str">
        <f>IF(J473 &gt;1,"Superou",IF(J473 =1,"Atingiu","Não atingiu"))</f>
        <v>Superou</v>
      </c>
      <c r="L473" s="12">
        <f>J473-100%</f>
        <v>0.25</v>
      </c>
    </row>
    <row r="474" spans="2:12" ht="15.75" thickTop="1" x14ac:dyDescent="0.25">
      <c r="B474" s="13" t="s">
        <v>21</v>
      </c>
      <c r="C474" s="13"/>
      <c r="D474" s="13"/>
      <c r="E474" s="13"/>
      <c r="F474" s="13"/>
      <c r="G474" s="13"/>
      <c r="H474" s="13"/>
      <c r="I474" s="13"/>
      <c r="J474" s="13"/>
      <c r="K474" s="13"/>
      <c r="L474" s="14">
        <f>G472*J472+G473*J473</f>
        <v>1.375</v>
      </c>
    </row>
    <row r="475" spans="2:12" ht="50.25" customHeight="1" thickBot="1" x14ac:dyDescent="0.3">
      <c r="B475" s="1" t="s">
        <v>449</v>
      </c>
      <c r="C475" s="1"/>
      <c r="D475" s="1"/>
      <c r="E475" s="1"/>
      <c r="F475" s="1"/>
      <c r="G475" s="1"/>
      <c r="H475" s="1"/>
      <c r="I475" s="1"/>
      <c r="J475" s="2"/>
      <c r="K475" s="3" t="s">
        <v>1</v>
      </c>
      <c r="L475" s="4">
        <v>7.3000001907348603E-3</v>
      </c>
    </row>
    <row r="476" spans="2:12" ht="31.5" thickTop="1" thickBot="1" x14ac:dyDescent="0.3">
      <c r="B476" s="6" t="s">
        <v>2</v>
      </c>
      <c r="C476" s="6"/>
      <c r="D476" s="7" t="s">
        <v>3</v>
      </c>
      <c r="E476" s="7" t="s">
        <v>4</v>
      </c>
      <c r="F476" s="7" t="s">
        <v>5</v>
      </c>
      <c r="G476" s="7" t="s">
        <v>6</v>
      </c>
      <c r="H476" s="7" t="s">
        <v>7</v>
      </c>
      <c r="I476" s="7" t="s">
        <v>8</v>
      </c>
      <c r="J476" s="7" t="s">
        <v>9</v>
      </c>
      <c r="K476" s="7" t="s">
        <v>10</v>
      </c>
      <c r="L476" s="7" t="s">
        <v>11</v>
      </c>
    </row>
    <row r="477" spans="2:12" ht="45" customHeight="1" thickTop="1" thickBot="1" x14ac:dyDescent="0.3">
      <c r="B477" s="8" t="s">
        <v>450</v>
      </c>
      <c r="C477" s="9" t="s">
        <v>407</v>
      </c>
      <c r="D477" s="10">
        <v>95</v>
      </c>
      <c r="E477" s="10">
        <v>3</v>
      </c>
      <c r="F477" s="10">
        <v>100</v>
      </c>
      <c r="G477" s="11">
        <v>1</v>
      </c>
      <c r="H477" s="10" t="s">
        <v>433</v>
      </c>
      <c r="I477" s="10">
        <v>100</v>
      </c>
      <c r="J477" s="12">
        <f>ROUND(IF(D477 &gt; F477, (IF(AND(I477 = F477, I477 = (D477 - E477)), 125 %,IF(AND(I477&lt;=(D477+E477),I477&gt;=(D477-E477)),100%,IF(I477&gt;(D477+E477),(D477+E477)/I477,IF((I477&lt;(D477-E477)),100%+ABS(I477-D477)*25%/ABS(F477-D477)))))),IF(AND(I477=F477,I477=(D477+E477)),125%,IF(AND(I477&lt;=(D477+E477),I477&gt;=(D477-E477)),100%,IF(AND(I477=F477,I477=(D477+E477)),125%,IF(I477&lt;(D477-E477),I477/(D477-E477),IF(I477&gt;(D477+E477),100%+(I477-D477)*25%/(F477-D477))))))),4)</f>
        <v>1.25</v>
      </c>
      <c r="K477" s="10" t="str">
        <f>IF(J477 &gt;1,"Superou",IF(J477 =1,"Atingiu","Não atingiu"))</f>
        <v>Superou</v>
      </c>
      <c r="L477" s="12">
        <f>J477-100%</f>
        <v>0.25</v>
      </c>
    </row>
    <row r="478" spans="2:12" ht="15.75" thickTop="1" x14ac:dyDescent="0.25">
      <c r="B478" s="13" t="s">
        <v>21</v>
      </c>
      <c r="C478" s="13"/>
      <c r="D478" s="13"/>
      <c r="E478" s="13"/>
      <c r="F478" s="13"/>
      <c r="G478" s="13"/>
      <c r="H478" s="13"/>
      <c r="I478" s="13"/>
      <c r="J478" s="13"/>
      <c r="K478" s="13"/>
      <c r="L478" s="14">
        <f>G477*J477</f>
        <v>1.25</v>
      </c>
    </row>
    <row r="479" spans="2:12" ht="57" customHeight="1" thickBot="1" x14ac:dyDescent="0.3">
      <c r="B479" s="1" t="s">
        <v>451</v>
      </c>
      <c r="C479" s="1"/>
      <c r="D479" s="1"/>
      <c r="E479" s="1"/>
      <c r="F479" s="1"/>
      <c r="G479" s="1"/>
      <c r="H479" s="1"/>
      <c r="I479" s="1"/>
      <c r="J479" s="2"/>
      <c r="K479" s="3" t="s">
        <v>1</v>
      </c>
      <c r="L479" s="4">
        <v>7.3000001907348603E-3</v>
      </c>
    </row>
    <row r="480" spans="2:12" ht="31.5" thickTop="1" thickBot="1" x14ac:dyDescent="0.3">
      <c r="B480" s="6" t="s">
        <v>2</v>
      </c>
      <c r="C480" s="6"/>
      <c r="D480" s="7" t="s">
        <v>3</v>
      </c>
      <c r="E480" s="7" t="s">
        <v>4</v>
      </c>
      <c r="F480" s="7" t="s">
        <v>5</v>
      </c>
      <c r="G480" s="7" t="s">
        <v>6</v>
      </c>
      <c r="H480" s="7" t="s">
        <v>7</v>
      </c>
      <c r="I480" s="7" t="s">
        <v>8</v>
      </c>
      <c r="J480" s="7" t="s">
        <v>9</v>
      </c>
      <c r="K480" s="7" t="s">
        <v>10</v>
      </c>
      <c r="L480" s="7" t="s">
        <v>11</v>
      </c>
    </row>
    <row r="481" spans="2:12" ht="65.25" customHeight="1" thickTop="1" thickBot="1" x14ac:dyDescent="0.3">
      <c r="B481" s="8" t="s">
        <v>452</v>
      </c>
      <c r="C481" s="9" t="s">
        <v>453</v>
      </c>
      <c r="D481" s="10">
        <v>15</v>
      </c>
      <c r="E481" s="10">
        <v>2</v>
      </c>
      <c r="F481" s="10">
        <v>12</v>
      </c>
      <c r="G481" s="11">
        <v>0.5</v>
      </c>
      <c r="H481" s="10" t="s">
        <v>454</v>
      </c>
      <c r="I481" s="10">
        <v>25</v>
      </c>
      <c r="J481" s="12">
        <f>ROUND(IF(D481 &gt; F481, (IF(AND(I481 = F481, I481 = (D481 - E481)), 125 %,IF(AND(I481&lt;=(D481+E481),I481&gt;=(D481-E481)),100%,IF(I481&gt;(D481+E481),(D481+E481)/I481,IF((I481&lt;(D481-E481)),100%+ABS(I481-D481)*25%/ABS(F481-D481)))))),IF(AND(I481=F481,I481=(D481+E481)),125%,IF(AND(I481&lt;=(D481+E481),I481&gt;=(D481-E481)),100%,IF(AND(I481=F481,I481=(D481+E481)),125%,IF(I481&lt;(D481-E481),I481/(D481-E481),IF(I481&gt;(D481+E481),100%+(I481-D481)*25%/(F481-D481))))))),4)</f>
        <v>0.68</v>
      </c>
      <c r="K481" s="10" t="str">
        <f>IF(J481 &gt;1,"Superou",IF(J481 =1,"Atingiu","Não atingiu"))</f>
        <v>Não atingiu</v>
      </c>
      <c r="L481" s="12">
        <f>J481-100%</f>
        <v>-0.31999999999999995</v>
      </c>
    </row>
    <row r="482" spans="2:12" ht="79.5" customHeight="1" thickTop="1" thickBot="1" x14ac:dyDescent="0.3">
      <c r="B482" s="8" t="s">
        <v>455</v>
      </c>
      <c r="C482" s="9" t="s">
        <v>456</v>
      </c>
      <c r="D482" s="10">
        <v>99</v>
      </c>
      <c r="E482" s="10">
        <v>0</v>
      </c>
      <c r="F482" s="10">
        <v>100</v>
      </c>
      <c r="G482" s="11">
        <v>0.5</v>
      </c>
      <c r="H482" s="10" t="s">
        <v>454</v>
      </c>
      <c r="I482" s="10">
        <v>100</v>
      </c>
      <c r="J482" s="12">
        <f>ROUND(IF(D482 &gt; F482, (IF(AND(I482 = F482, I482 = (D482 - E482)), 125 %,IF(AND(I482&lt;=(D482+E482),I482&gt;=(D482-E482)),100%,IF(I482&gt;(D482+E482),(D482+E482)/I482,IF((I482&lt;(D482-E482)),100%+ABS(I482-D482)*25%/ABS(F482-D482)))))),IF(AND(I482=F482,I482=(D482+E482)),125%,IF(AND(I482&lt;=(D482+E482),I482&gt;=(D482-E482)),100%,IF(AND(I482=F482,I482=(D482+E482)),125%,IF(I482&lt;(D482-E482),I482/(D482-E482),IF(I482&gt;(D482+E482),100%+(I482-D482)*25%/(F482-D482))))))),4)</f>
        <v>1.25</v>
      </c>
      <c r="K482" s="10" t="str">
        <f>IF(J482 &gt;1,"Superou",IF(J482 =1,"Atingiu","Não atingiu"))</f>
        <v>Superou</v>
      </c>
      <c r="L482" s="12">
        <f>J482-100%</f>
        <v>0.25</v>
      </c>
    </row>
    <row r="483" spans="2:12" ht="15.75" thickTop="1" x14ac:dyDescent="0.25">
      <c r="B483" s="13" t="s">
        <v>21</v>
      </c>
      <c r="C483" s="13"/>
      <c r="D483" s="13"/>
      <c r="E483" s="13"/>
      <c r="F483" s="13"/>
      <c r="G483" s="13"/>
      <c r="H483" s="13"/>
      <c r="I483" s="13"/>
      <c r="J483" s="13"/>
      <c r="K483" s="13"/>
      <c r="L483" s="14">
        <f>G481*J481+G482*J482</f>
        <v>0.96500000000000008</v>
      </c>
    </row>
    <row r="484" spans="2:12" ht="67.5" customHeight="1" thickBot="1" x14ac:dyDescent="0.3">
      <c r="B484" s="1" t="s">
        <v>457</v>
      </c>
      <c r="C484" s="1"/>
      <c r="D484" s="1"/>
      <c r="E484" s="1"/>
      <c r="F484" s="1"/>
      <c r="G484" s="1"/>
      <c r="H484" s="1"/>
      <c r="I484" s="1"/>
      <c r="J484" s="2"/>
      <c r="K484" s="3" t="s">
        <v>1</v>
      </c>
      <c r="L484" s="4">
        <v>7.3000001907348603E-3</v>
      </c>
    </row>
    <row r="485" spans="2:12" ht="31.5" thickTop="1" thickBot="1" x14ac:dyDescent="0.3">
      <c r="B485" s="6" t="s">
        <v>2</v>
      </c>
      <c r="C485" s="6"/>
      <c r="D485" s="7" t="s">
        <v>3</v>
      </c>
      <c r="E485" s="7" t="s">
        <v>4</v>
      </c>
      <c r="F485" s="7" t="s">
        <v>5</v>
      </c>
      <c r="G485" s="7" t="s">
        <v>6</v>
      </c>
      <c r="H485" s="7" t="s">
        <v>7</v>
      </c>
      <c r="I485" s="7" t="s">
        <v>8</v>
      </c>
      <c r="J485" s="7" t="s">
        <v>9</v>
      </c>
      <c r="K485" s="7" t="s">
        <v>10</v>
      </c>
      <c r="L485" s="7" t="s">
        <v>11</v>
      </c>
    </row>
    <row r="486" spans="2:12" ht="57.75" customHeight="1" thickTop="1" thickBot="1" x14ac:dyDescent="0.3">
      <c r="B486" s="8" t="s">
        <v>458</v>
      </c>
      <c r="C486" s="9" t="s">
        <v>459</v>
      </c>
      <c r="D486" s="10">
        <v>35</v>
      </c>
      <c r="E486" s="10">
        <v>2</v>
      </c>
      <c r="F486" s="10">
        <v>38</v>
      </c>
      <c r="G486" s="11">
        <v>0.5</v>
      </c>
      <c r="H486" s="10" t="s">
        <v>454</v>
      </c>
      <c r="I486" s="10">
        <v>52</v>
      </c>
      <c r="J486" s="12">
        <f>ROUND(IF(D486 &gt; F486, (IF(AND(I486 = F486, I486 = (D486 - E486)), 125 %,IF(AND(I486&lt;=(D486+E486),I486&gt;=(D486-E486)),100%,IF(I486&gt;(D486+E486),(D486+E486)/I486,IF((I486&lt;(D486-E486)),100%+ABS(I486-D486)*25%/ABS(F486-D486)))))),IF(AND(I486=F486,I486=(D486+E486)),125%,IF(AND(I486&lt;=(D486+E486),I486&gt;=(D486-E486)),100%,IF(AND(I486=F486,I486=(D486+E486)),125%,IF(I486&lt;(D486-E486),I486/(D486-E486),IF(I486&gt;(D486+E486),100%+(I486-D486)*25%/(F486-D486))))))),4)</f>
        <v>2.4167000000000001</v>
      </c>
      <c r="K486" s="10" t="str">
        <f>IF(J486 &gt;1,"Superou",IF(J486 =1,"Atingiu","Não atingiu"))</f>
        <v>Superou</v>
      </c>
      <c r="L486" s="12">
        <f>J486-100%</f>
        <v>1.4167000000000001</v>
      </c>
    </row>
    <row r="487" spans="2:12" ht="59.25" customHeight="1" thickTop="1" thickBot="1" x14ac:dyDescent="0.3">
      <c r="B487" s="8" t="s">
        <v>460</v>
      </c>
      <c r="C487" s="9" t="s">
        <v>461</v>
      </c>
      <c r="D487" s="10">
        <v>40</v>
      </c>
      <c r="E487" s="10">
        <v>8</v>
      </c>
      <c r="F487" s="10">
        <v>30</v>
      </c>
      <c r="G487" s="11">
        <v>0.5</v>
      </c>
      <c r="H487" s="10" t="s">
        <v>454</v>
      </c>
      <c r="I487" s="10">
        <v>28</v>
      </c>
      <c r="J487" s="12">
        <f>ROUND(IF(D487 &gt; F487, (IF(AND(I487 = F487, I487 = (D487 - E487)), 125 %,IF(AND(I487&lt;=(D487+E487),I487&gt;=(D487-E487)),100%,IF(I487&gt;(D487+E487),(D487+E487)/I487,IF((I487&lt;(D487-E487)),100%+ABS(I487-D487)*25%/ABS(F487-D487)))))),IF(AND(I487=F487,I487=(D487+E487)),125%,IF(AND(I487&lt;=(D487+E487),I487&gt;=(D487-E487)),100%,IF(AND(I487=F487,I487=(D487+E487)),125%,IF(I487&lt;(D487-E487),I487/(D487-E487),IF(I487&gt;(D487+E487),100%+(I487-D487)*25%/(F487-D487))))))),4)</f>
        <v>1.3</v>
      </c>
      <c r="K487" s="10" t="str">
        <f>IF(J487 &gt;1,"Superou",IF(J487 =1,"Atingiu","Não atingiu"))</f>
        <v>Superou</v>
      </c>
      <c r="L487" s="12">
        <f>J487-100%</f>
        <v>0.30000000000000004</v>
      </c>
    </row>
    <row r="488" spans="2:12" ht="15.75" thickTop="1" x14ac:dyDescent="0.25">
      <c r="B488" s="13" t="s">
        <v>21</v>
      </c>
      <c r="C488" s="13"/>
      <c r="D488" s="13"/>
      <c r="E488" s="13"/>
      <c r="F488" s="13"/>
      <c r="G488" s="13"/>
      <c r="H488" s="13"/>
      <c r="I488" s="13"/>
      <c r="J488" s="13"/>
      <c r="K488" s="13"/>
      <c r="L488" s="14">
        <f>G486*J486+G487*J487</f>
        <v>1.8583500000000002</v>
      </c>
    </row>
    <row r="489" spans="2:12" ht="33" customHeight="1" thickBot="1" x14ac:dyDescent="0.3">
      <c r="B489" s="1" t="s">
        <v>462</v>
      </c>
      <c r="C489" s="1"/>
      <c r="D489" s="1"/>
      <c r="E489" s="1"/>
      <c r="F489" s="1"/>
      <c r="G489" s="1"/>
      <c r="H489" s="1"/>
      <c r="I489" s="1"/>
      <c r="J489" s="2"/>
      <c r="K489" s="3" t="s">
        <v>1</v>
      </c>
      <c r="L489" s="4">
        <v>7.3000001907348603E-3</v>
      </c>
    </row>
    <row r="490" spans="2:12" ht="31.5" thickTop="1" thickBot="1" x14ac:dyDescent="0.3">
      <c r="B490" s="6" t="s">
        <v>2</v>
      </c>
      <c r="C490" s="6"/>
      <c r="D490" s="7" t="s">
        <v>3</v>
      </c>
      <c r="E490" s="7" t="s">
        <v>4</v>
      </c>
      <c r="F490" s="7" t="s">
        <v>5</v>
      </c>
      <c r="G490" s="7" t="s">
        <v>6</v>
      </c>
      <c r="H490" s="7" t="s">
        <v>7</v>
      </c>
      <c r="I490" s="7" t="s">
        <v>8</v>
      </c>
      <c r="J490" s="7" t="s">
        <v>9</v>
      </c>
      <c r="K490" s="7" t="s">
        <v>10</v>
      </c>
      <c r="L490" s="7" t="s">
        <v>11</v>
      </c>
    </row>
    <row r="491" spans="2:12" ht="60.75" customHeight="1" thickTop="1" thickBot="1" x14ac:dyDescent="0.3">
      <c r="B491" s="8" t="s">
        <v>463</v>
      </c>
      <c r="C491" s="9" t="s">
        <v>464</v>
      </c>
      <c r="D491" s="10">
        <v>30</v>
      </c>
      <c r="E491" s="10">
        <v>1</v>
      </c>
      <c r="F491" s="10">
        <v>28</v>
      </c>
      <c r="G491" s="11">
        <v>1</v>
      </c>
      <c r="H491" s="10" t="s">
        <v>454</v>
      </c>
      <c r="I491" s="10">
        <v>30</v>
      </c>
      <c r="J491" s="12">
        <f>ROUND(IF(D491 &gt; F491, (IF(AND(I491 = F491, I491 = (D491 - E491)), 125 %,IF(AND(I491&lt;=(D491+E491),I491&gt;=(D491-E491)),100%,IF(I491&gt;(D491+E491),(D491+E491)/I491,IF((I491&lt;(D491-E491)),100%+ABS(I491-D491)*25%/ABS(F491-D491)))))),IF(AND(I491=F491,I491=(D491+E491)),125%,IF(AND(I491&lt;=(D491+E491),I491&gt;=(D491-E491)),100%,IF(AND(I491=F491,I491=(D491+E491)),125%,IF(I491&lt;(D491-E491),I491/(D491-E491),IF(I491&gt;(D491+E491),100%+(I491-D491)*25%/(F491-D491))))))),4)</f>
        <v>1</v>
      </c>
      <c r="K491" s="10" t="str">
        <f>IF(J491 &gt;1,"Superou",IF(J491 =1,"Atingiu","Não atingiu"))</f>
        <v>Atingiu</v>
      </c>
      <c r="L491" s="12">
        <f>J491-100%</f>
        <v>0</v>
      </c>
    </row>
    <row r="492" spans="2:12" ht="15.75" thickTop="1" x14ac:dyDescent="0.25">
      <c r="B492" s="13" t="s">
        <v>21</v>
      </c>
      <c r="C492" s="13"/>
      <c r="D492" s="13"/>
      <c r="E492" s="13"/>
      <c r="F492" s="13"/>
      <c r="G492" s="13"/>
      <c r="H492" s="13"/>
      <c r="I492" s="13"/>
      <c r="J492" s="13"/>
      <c r="K492" s="13"/>
      <c r="L492" s="14">
        <f>G491*J491</f>
        <v>1</v>
      </c>
    </row>
    <row r="493" spans="2:12" ht="45" customHeight="1" thickBot="1" x14ac:dyDescent="0.3">
      <c r="B493" s="1" t="s">
        <v>465</v>
      </c>
      <c r="C493" s="1"/>
      <c r="D493" s="1"/>
      <c r="E493" s="1"/>
      <c r="F493" s="1"/>
      <c r="G493" s="1"/>
      <c r="H493" s="1"/>
      <c r="I493" s="1"/>
      <c r="J493" s="2"/>
      <c r="K493" s="3" t="s">
        <v>1</v>
      </c>
      <c r="L493" s="4">
        <v>7.3000001907348603E-3</v>
      </c>
    </row>
    <row r="494" spans="2:12" ht="31.5" thickTop="1" thickBot="1" x14ac:dyDescent="0.3">
      <c r="B494" s="6" t="s">
        <v>2</v>
      </c>
      <c r="C494" s="6"/>
      <c r="D494" s="7" t="s">
        <v>3</v>
      </c>
      <c r="E494" s="7" t="s">
        <v>4</v>
      </c>
      <c r="F494" s="7" t="s">
        <v>5</v>
      </c>
      <c r="G494" s="7" t="s">
        <v>6</v>
      </c>
      <c r="H494" s="7" t="s">
        <v>7</v>
      </c>
      <c r="I494" s="7" t="s">
        <v>8</v>
      </c>
      <c r="J494" s="7" t="s">
        <v>9</v>
      </c>
      <c r="K494" s="7" t="s">
        <v>10</v>
      </c>
      <c r="L494" s="7" t="s">
        <v>11</v>
      </c>
    </row>
    <row r="495" spans="2:12" ht="55.5" customHeight="1" thickTop="1" thickBot="1" x14ac:dyDescent="0.3">
      <c r="B495" s="8" t="s">
        <v>466</v>
      </c>
      <c r="C495" s="9" t="s">
        <v>407</v>
      </c>
      <c r="D495" s="10">
        <v>95</v>
      </c>
      <c r="E495" s="10">
        <v>3</v>
      </c>
      <c r="F495" s="10">
        <v>100</v>
      </c>
      <c r="G495" s="11">
        <v>1</v>
      </c>
      <c r="H495" s="10" t="s">
        <v>454</v>
      </c>
      <c r="I495" s="10">
        <v>100</v>
      </c>
      <c r="J495" s="12">
        <f>ROUND(IF(D495 &gt; F495, (IF(AND(I495 = F495, I495 = (D495 - E495)), 125 %,IF(AND(I495&lt;=(D495+E495),I495&gt;=(D495-E495)),100%,IF(I495&gt;(D495+E495),(D495+E495)/I495,IF((I495&lt;(D495-E495)),100%+ABS(I495-D495)*25%/ABS(F495-D495)))))),IF(AND(I495=F495,I495=(D495+E495)),125%,IF(AND(I495&lt;=(D495+E495),I495&gt;=(D495-E495)),100%,IF(AND(I495=F495,I495=(D495+E495)),125%,IF(I495&lt;(D495-E495),I495/(D495-E495),IF(I495&gt;(D495+E495),100%+(I495-D495)*25%/(F495-D495))))))),4)</f>
        <v>1.25</v>
      </c>
      <c r="K495" s="10" t="str">
        <f>IF(J495 &gt;1,"Superou",IF(J495 =1,"Atingiu","Não atingiu"))</f>
        <v>Superou</v>
      </c>
      <c r="L495" s="12">
        <f>J495-100%</f>
        <v>0.25</v>
      </c>
    </row>
    <row r="496" spans="2:12" ht="15.75" thickTop="1" x14ac:dyDescent="0.25">
      <c r="B496" s="13" t="s">
        <v>21</v>
      </c>
      <c r="C496" s="13"/>
      <c r="D496" s="13"/>
      <c r="E496" s="13"/>
      <c r="F496" s="13"/>
      <c r="G496" s="13"/>
      <c r="H496" s="13"/>
      <c r="I496" s="13"/>
      <c r="J496" s="13"/>
      <c r="K496" s="13"/>
      <c r="L496" s="14">
        <f>G495*J495</f>
        <v>1.25</v>
      </c>
    </row>
    <row r="497" spans="2:12" ht="50.25" customHeight="1" thickBot="1" x14ac:dyDescent="0.3">
      <c r="B497" s="1" t="s">
        <v>467</v>
      </c>
      <c r="C497" s="1"/>
      <c r="D497" s="1"/>
      <c r="E497" s="1"/>
      <c r="F497" s="1"/>
      <c r="G497" s="1"/>
      <c r="H497" s="1"/>
      <c r="I497" s="1"/>
      <c r="J497" s="2"/>
      <c r="K497" s="3" t="s">
        <v>1</v>
      </c>
      <c r="L497" s="4">
        <v>7.3000001907348603E-3</v>
      </c>
    </row>
    <row r="498" spans="2:12" ht="31.5" thickTop="1" thickBot="1" x14ac:dyDescent="0.3">
      <c r="B498" s="6" t="s">
        <v>2</v>
      </c>
      <c r="C498" s="6"/>
      <c r="D498" s="7" t="s">
        <v>3</v>
      </c>
      <c r="E498" s="7" t="s">
        <v>4</v>
      </c>
      <c r="F498" s="7" t="s">
        <v>5</v>
      </c>
      <c r="G498" s="7" t="s">
        <v>6</v>
      </c>
      <c r="H498" s="7" t="s">
        <v>7</v>
      </c>
      <c r="I498" s="7" t="s">
        <v>8</v>
      </c>
      <c r="J498" s="7" t="s">
        <v>9</v>
      </c>
      <c r="K498" s="7" t="s">
        <v>10</v>
      </c>
      <c r="L498" s="7" t="s">
        <v>11</v>
      </c>
    </row>
    <row r="499" spans="2:12" ht="113.25" customHeight="1" thickTop="1" thickBot="1" x14ac:dyDescent="0.3">
      <c r="B499" s="8" t="s">
        <v>468</v>
      </c>
      <c r="C499" s="9" t="s">
        <v>469</v>
      </c>
      <c r="D499" s="10">
        <v>95</v>
      </c>
      <c r="E499" s="10">
        <v>3</v>
      </c>
      <c r="F499" s="10">
        <v>100</v>
      </c>
      <c r="G499" s="11">
        <v>1</v>
      </c>
      <c r="H499" s="10" t="s">
        <v>470</v>
      </c>
      <c r="I499" s="10">
        <v>100</v>
      </c>
      <c r="J499" s="12">
        <f>ROUND(IF(D499 &gt; F499, (IF(AND(I499 = F499, I499 = (D499 - E499)), 125 %,IF(AND(I499&lt;=(D499+E499),I499&gt;=(D499-E499)),100%,IF(I499&gt;(D499+E499),(D499+E499)/I499,IF((I499&lt;(D499-E499)),100%+ABS(I499-D499)*25%/ABS(F499-D499)))))),IF(AND(I499=F499,I499=(D499+E499)),125%,IF(AND(I499&lt;=(D499+E499),I499&gt;=(D499-E499)),100%,IF(AND(I499=F499,I499=(D499+E499)),125%,IF(I499&lt;(D499-E499),I499/(D499-E499),IF(I499&gt;(D499+E499),100%+(I499-D499)*25%/(F499-D499))))))),4)</f>
        <v>1.25</v>
      </c>
      <c r="K499" s="10" t="str">
        <f>IF(J499 &gt;1,"Superou",IF(J499 =1,"Atingiu","Não atingiu"))</f>
        <v>Superou</v>
      </c>
      <c r="L499" s="12">
        <f>J499-100%</f>
        <v>0.25</v>
      </c>
    </row>
    <row r="500" spans="2:12" ht="15.75" thickTop="1" x14ac:dyDescent="0.25">
      <c r="B500" s="13" t="s">
        <v>21</v>
      </c>
      <c r="C500" s="13"/>
      <c r="D500" s="13"/>
      <c r="E500" s="13"/>
      <c r="F500" s="13"/>
      <c r="G500" s="13"/>
      <c r="H500" s="13"/>
      <c r="I500" s="13"/>
      <c r="J500" s="13"/>
      <c r="K500" s="13"/>
      <c r="L500" s="14">
        <f>G499*J499</f>
        <v>1.25</v>
      </c>
    </row>
    <row r="501" spans="2:12" ht="44.25" customHeight="1" thickBot="1" x14ac:dyDescent="0.3">
      <c r="B501" s="1" t="s">
        <v>471</v>
      </c>
      <c r="C501" s="1"/>
      <c r="D501" s="1"/>
      <c r="E501" s="1"/>
      <c r="F501" s="1"/>
      <c r="G501" s="1"/>
      <c r="H501" s="1"/>
      <c r="I501" s="1"/>
      <c r="J501" s="2"/>
      <c r="K501" s="3" t="s">
        <v>1</v>
      </c>
      <c r="L501" s="4">
        <v>7.3000001907348603E-3</v>
      </c>
    </row>
    <row r="502" spans="2:12" ht="31.5" thickTop="1" thickBot="1" x14ac:dyDescent="0.3">
      <c r="B502" s="6" t="s">
        <v>2</v>
      </c>
      <c r="C502" s="6"/>
      <c r="D502" s="7" t="s">
        <v>3</v>
      </c>
      <c r="E502" s="7" t="s">
        <v>4</v>
      </c>
      <c r="F502" s="7" t="s">
        <v>5</v>
      </c>
      <c r="G502" s="7" t="s">
        <v>6</v>
      </c>
      <c r="H502" s="7" t="s">
        <v>7</v>
      </c>
      <c r="I502" s="7" t="s">
        <v>8</v>
      </c>
      <c r="J502" s="7" t="s">
        <v>9</v>
      </c>
      <c r="K502" s="7" t="s">
        <v>10</v>
      </c>
      <c r="L502" s="7" t="s">
        <v>11</v>
      </c>
    </row>
    <row r="503" spans="2:12" ht="141.75" customHeight="1" thickTop="1" thickBot="1" x14ac:dyDescent="0.3">
      <c r="B503" s="8" t="s">
        <v>472</v>
      </c>
      <c r="C503" s="9" t="s">
        <v>473</v>
      </c>
      <c r="D503" s="10">
        <v>95</v>
      </c>
      <c r="E503" s="10">
        <v>3</v>
      </c>
      <c r="F503" s="10">
        <v>100</v>
      </c>
      <c r="G503" s="11">
        <v>1</v>
      </c>
      <c r="H503" s="10" t="s">
        <v>470</v>
      </c>
      <c r="I503" s="10" t="s">
        <v>43</v>
      </c>
      <c r="J503" s="10"/>
      <c r="K503" s="10"/>
      <c r="L503" s="12"/>
    </row>
    <row r="504" spans="2:12" ht="15.75" thickTop="1" x14ac:dyDescent="0.25">
      <c r="B504" s="13" t="s">
        <v>21</v>
      </c>
      <c r="C504" s="13"/>
      <c r="D504" s="13"/>
      <c r="E504" s="13"/>
      <c r="F504" s="13"/>
      <c r="G504" s="13"/>
      <c r="H504" s="13"/>
      <c r="I504" s="13"/>
      <c r="J504" s="13"/>
      <c r="K504" s="13"/>
      <c r="L504" s="14">
        <f>G503*J503</f>
        <v>0</v>
      </c>
    </row>
    <row r="505" spans="2:12" ht="43.5" customHeight="1" thickBot="1" x14ac:dyDescent="0.3">
      <c r="B505" s="1" t="s">
        <v>474</v>
      </c>
      <c r="C505" s="1"/>
      <c r="D505" s="1"/>
      <c r="E505" s="1"/>
      <c r="F505" s="1"/>
      <c r="G505" s="1"/>
      <c r="H505" s="1"/>
      <c r="I505" s="1"/>
      <c r="J505" s="2"/>
      <c r="K505" s="3" t="s">
        <v>1</v>
      </c>
      <c r="L505" s="4">
        <v>7.3000001907348603E-3</v>
      </c>
    </row>
    <row r="506" spans="2:12" ht="31.5" thickTop="1" thickBot="1" x14ac:dyDescent="0.3">
      <c r="B506" s="6" t="s">
        <v>2</v>
      </c>
      <c r="C506" s="6"/>
      <c r="D506" s="7" t="s">
        <v>3</v>
      </c>
      <c r="E506" s="7" t="s">
        <v>4</v>
      </c>
      <c r="F506" s="7" t="s">
        <v>5</v>
      </c>
      <c r="G506" s="7" t="s">
        <v>6</v>
      </c>
      <c r="H506" s="7" t="s">
        <v>7</v>
      </c>
      <c r="I506" s="7" t="s">
        <v>8</v>
      </c>
      <c r="J506" s="7" t="s">
        <v>9</v>
      </c>
      <c r="K506" s="7" t="s">
        <v>10</v>
      </c>
      <c r="L506" s="7" t="s">
        <v>11</v>
      </c>
    </row>
    <row r="507" spans="2:12" ht="132" customHeight="1" thickTop="1" thickBot="1" x14ac:dyDescent="0.3">
      <c r="B507" s="8" t="s">
        <v>475</v>
      </c>
      <c r="C507" s="9" t="s">
        <v>476</v>
      </c>
      <c r="D507" s="10">
        <v>95</v>
      </c>
      <c r="E507" s="10">
        <v>3</v>
      </c>
      <c r="F507" s="10">
        <v>100</v>
      </c>
      <c r="G507" s="11">
        <v>1</v>
      </c>
      <c r="H507" s="10" t="s">
        <v>470</v>
      </c>
      <c r="I507" s="10">
        <v>100</v>
      </c>
      <c r="J507" s="12">
        <f>ROUND(IF(D507 &gt; F507, (IF(AND(I507 = F507, I507 = (D507 - E507)), 125 %,IF(AND(I507&lt;=(D507+E507),I507&gt;=(D507-E507)),100%,IF(I507&gt;(D507+E507),(D507+E507)/I507,IF((I507&lt;(D507-E507)),100%+ABS(I507-D507)*25%/ABS(F507-D507)))))),IF(AND(I507=F507,I507=(D507+E507)),125%,IF(AND(I507&lt;=(D507+E507),I507&gt;=(D507-E507)),100%,IF(AND(I507=F507,I507=(D507+E507)),125%,IF(I507&lt;(D507-E507),I507/(D507-E507),IF(I507&gt;(D507+E507),100%+(I507-D507)*25%/(F507-D507))))))),4)</f>
        <v>1.25</v>
      </c>
      <c r="K507" s="10" t="str">
        <f>IF(J507 &gt;1,"Superou",IF(J507 =1,"Atingiu","Não atingiu"))</f>
        <v>Superou</v>
      </c>
      <c r="L507" s="12">
        <f>J507-100%</f>
        <v>0.25</v>
      </c>
    </row>
    <row r="508" spans="2:12" ht="15.75" thickTop="1" x14ac:dyDescent="0.25">
      <c r="B508" s="13" t="s">
        <v>21</v>
      </c>
      <c r="C508" s="13"/>
      <c r="D508" s="13"/>
      <c r="E508" s="13"/>
      <c r="F508" s="13"/>
      <c r="G508" s="13"/>
      <c r="H508" s="13"/>
      <c r="I508" s="13"/>
      <c r="J508" s="13"/>
      <c r="K508" s="13"/>
      <c r="L508" s="14">
        <f>G507*J507</f>
        <v>1.25</v>
      </c>
    </row>
    <row r="509" spans="2:12" ht="54.75" customHeight="1" thickBot="1" x14ac:dyDescent="0.3">
      <c r="B509" s="1" t="s">
        <v>477</v>
      </c>
      <c r="C509" s="1"/>
      <c r="D509" s="1"/>
      <c r="E509" s="1"/>
      <c r="F509" s="1"/>
      <c r="G509" s="1"/>
      <c r="H509" s="1"/>
      <c r="I509" s="1"/>
      <c r="J509" s="2"/>
      <c r="K509" s="3" t="s">
        <v>1</v>
      </c>
      <c r="L509" s="4">
        <v>7.3000001907348603E-3</v>
      </c>
    </row>
    <row r="510" spans="2:12" ht="31.5" thickTop="1" thickBot="1" x14ac:dyDescent="0.3">
      <c r="B510" s="6" t="s">
        <v>2</v>
      </c>
      <c r="C510" s="6"/>
      <c r="D510" s="7" t="s">
        <v>3</v>
      </c>
      <c r="E510" s="7" t="s">
        <v>4</v>
      </c>
      <c r="F510" s="7" t="s">
        <v>5</v>
      </c>
      <c r="G510" s="7" t="s">
        <v>6</v>
      </c>
      <c r="H510" s="7" t="s">
        <v>7</v>
      </c>
      <c r="I510" s="7" t="s">
        <v>8</v>
      </c>
      <c r="J510" s="7" t="s">
        <v>9</v>
      </c>
      <c r="K510" s="7" t="s">
        <v>10</v>
      </c>
      <c r="L510" s="7" t="s">
        <v>11</v>
      </c>
    </row>
    <row r="511" spans="2:12" ht="112.5" customHeight="1" thickTop="1" thickBot="1" x14ac:dyDescent="0.3">
      <c r="B511" s="8" t="s">
        <v>478</v>
      </c>
      <c r="C511" s="9" t="s">
        <v>479</v>
      </c>
      <c r="D511" s="10">
        <v>30</v>
      </c>
      <c r="E511" s="10">
        <v>5</v>
      </c>
      <c r="F511" s="10">
        <v>38</v>
      </c>
      <c r="G511" s="11">
        <v>0.5</v>
      </c>
      <c r="H511" s="10" t="s">
        <v>470</v>
      </c>
      <c r="I511" s="10">
        <v>41</v>
      </c>
      <c r="J511" s="12">
        <f>ROUND(IF(D511 &gt; F511, (IF(AND(I511 = F511, I511 = (D511 - E511)), 125 %,IF(AND(I511&lt;=(D511+E511),I511&gt;=(D511-E511)),100%,IF(I511&gt;(D511+E511),(D511+E511)/I511,IF((I511&lt;(D511-E511)),100%+ABS(I511-D511)*25%/ABS(F511-D511)))))),IF(AND(I511=F511,I511=(D511+E511)),125%,IF(AND(I511&lt;=(D511+E511),I511&gt;=(D511-E511)),100%,IF(AND(I511=F511,I511=(D511+E511)),125%,IF(I511&lt;(D511-E511),I511/(D511-E511),IF(I511&gt;(D511+E511),100%+(I511-D511)*25%/(F511-D511))))))),4)</f>
        <v>1.3438000000000001</v>
      </c>
      <c r="K511" s="10" t="str">
        <f>IF(J511 &gt;1,"Superou",IF(J511 =1,"Atingiu","Não atingiu"))</f>
        <v>Superou</v>
      </c>
      <c r="L511" s="12">
        <f>J511-100%</f>
        <v>0.34380000000000011</v>
      </c>
    </row>
    <row r="512" spans="2:12" ht="115.5" customHeight="1" thickTop="1" thickBot="1" x14ac:dyDescent="0.3">
      <c r="B512" s="8" t="s">
        <v>480</v>
      </c>
      <c r="C512" s="9" t="s">
        <v>481</v>
      </c>
      <c r="D512" s="10">
        <v>95</v>
      </c>
      <c r="E512" s="10">
        <v>3</v>
      </c>
      <c r="F512" s="10">
        <v>100</v>
      </c>
      <c r="G512" s="11">
        <v>0.5</v>
      </c>
      <c r="H512" s="10" t="s">
        <v>470</v>
      </c>
      <c r="I512" s="10">
        <v>100</v>
      </c>
      <c r="J512" s="12">
        <f>ROUND(IF(D512 &gt; F512, (IF(AND(I512 = F512, I512 = (D512 - E512)), 125 %,IF(AND(I512&lt;=(D512+E512),I512&gt;=(D512-E512)),100%,IF(I512&gt;(D512+E512),(D512+E512)/I512,IF((I512&lt;(D512-E512)),100%+ABS(I512-D512)*25%/ABS(F512-D512)))))),IF(AND(I512=F512,I512=(D512+E512)),125%,IF(AND(I512&lt;=(D512+E512),I512&gt;=(D512-E512)),100%,IF(AND(I512=F512,I512=(D512+E512)),125%,IF(I512&lt;(D512-E512),I512/(D512-E512),IF(I512&gt;(D512+E512),100%+(I512-D512)*25%/(F512-D512))))))),4)</f>
        <v>1.25</v>
      </c>
      <c r="K512" s="10" t="str">
        <f>IF(J512 &gt;1,"Superou",IF(J512 =1,"Atingiu","Não atingiu"))</f>
        <v>Superou</v>
      </c>
      <c r="L512" s="12">
        <f>J512-100%</f>
        <v>0.25</v>
      </c>
    </row>
    <row r="513" spans="2:12" ht="15.75" thickTop="1" x14ac:dyDescent="0.25">
      <c r="B513" s="13" t="s">
        <v>21</v>
      </c>
      <c r="C513" s="13"/>
      <c r="D513" s="13"/>
      <c r="E513" s="13"/>
      <c r="F513" s="13"/>
      <c r="G513" s="13"/>
      <c r="H513" s="13"/>
      <c r="I513" s="13"/>
      <c r="J513" s="13"/>
      <c r="K513" s="13"/>
      <c r="L513" s="14">
        <f>G511*J511+G512*J512</f>
        <v>1.2968999999999999</v>
      </c>
    </row>
    <row r="514" spans="2:12" ht="57.75" customHeight="1" thickBot="1" x14ac:dyDescent="0.3">
      <c r="B514" s="1" t="s">
        <v>482</v>
      </c>
      <c r="C514" s="1"/>
      <c r="D514" s="1"/>
      <c r="E514" s="1"/>
      <c r="F514" s="1"/>
      <c r="G514" s="1"/>
      <c r="H514" s="1"/>
      <c r="I514" s="1"/>
      <c r="J514" s="2"/>
      <c r="K514" s="3" t="s">
        <v>1</v>
      </c>
      <c r="L514" s="4">
        <v>7.3000001907348603E-3</v>
      </c>
    </row>
    <row r="515" spans="2:12" ht="31.5" thickTop="1" thickBot="1" x14ac:dyDescent="0.3">
      <c r="B515" s="6" t="s">
        <v>2</v>
      </c>
      <c r="C515" s="6"/>
      <c r="D515" s="7" t="s">
        <v>3</v>
      </c>
      <c r="E515" s="7" t="s">
        <v>4</v>
      </c>
      <c r="F515" s="7" t="s">
        <v>5</v>
      </c>
      <c r="G515" s="7" t="s">
        <v>6</v>
      </c>
      <c r="H515" s="7" t="s">
        <v>7</v>
      </c>
      <c r="I515" s="7" t="s">
        <v>8</v>
      </c>
      <c r="J515" s="7" t="s">
        <v>9</v>
      </c>
      <c r="K515" s="7" t="s">
        <v>10</v>
      </c>
      <c r="L515" s="7" t="s">
        <v>11</v>
      </c>
    </row>
    <row r="516" spans="2:12" ht="55.5" customHeight="1" thickTop="1" thickBot="1" x14ac:dyDescent="0.3">
      <c r="B516" s="8" t="s">
        <v>483</v>
      </c>
      <c r="C516" s="9" t="s">
        <v>407</v>
      </c>
      <c r="D516" s="10">
        <v>95</v>
      </c>
      <c r="E516" s="10">
        <v>3</v>
      </c>
      <c r="F516" s="10">
        <v>100</v>
      </c>
      <c r="G516" s="11">
        <v>1</v>
      </c>
      <c r="H516" s="10" t="s">
        <v>470</v>
      </c>
      <c r="I516" s="10">
        <v>100</v>
      </c>
      <c r="J516" s="12">
        <f>ROUND(IF(D516 &gt; F516, (IF(AND(I516 = F516, I516 = (D516 - E516)), 125 %,IF(AND(I516&lt;=(D516+E516),I516&gt;=(D516-E516)),100%,IF(I516&gt;(D516+E516),(D516+E516)/I516,IF((I516&lt;(D516-E516)),100%+ABS(I516-D516)*25%/ABS(F516-D516)))))),IF(AND(I516=F516,I516=(D516+E516)),125%,IF(AND(I516&lt;=(D516+E516),I516&gt;=(D516-E516)),100%,IF(AND(I516=F516,I516=(D516+E516)),125%,IF(I516&lt;(D516-E516),I516/(D516-E516),IF(I516&gt;(D516+E516),100%+(I516-D516)*25%/(F516-D516))))))),4)</f>
        <v>1.25</v>
      </c>
      <c r="K516" s="10" t="str">
        <f>IF(J516 &gt;1,"Superou",IF(J516 =1,"Atingiu","Não atingiu"))</f>
        <v>Superou</v>
      </c>
      <c r="L516" s="12">
        <f>J516-100%</f>
        <v>0.25</v>
      </c>
    </row>
    <row r="517" spans="2:12" ht="15.75" thickTop="1" x14ac:dyDescent="0.25">
      <c r="B517" s="13" t="s">
        <v>21</v>
      </c>
      <c r="C517" s="13"/>
      <c r="D517" s="13"/>
      <c r="E517" s="13"/>
      <c r="F517" s="13"/>
      <c r="G517" s="13"/>
      <c r="H517" s="13"/>
      <c r="I517" s="13"/>
      <c r="J517" s="13"/>
      <c r="K517" s="13"/>
      <c r="L517" s="14">
        <f>G516*J516</f>
        <v>1.25</v>
      </c>
    </row>
    <row r="518" spans="2:12" ht="48" customHeight="1" thickBot="1" x14ac:dyDescent="0.3">
      <c r="B518" s="1" t="s">
        <v>484</v>
      </c>
      <c r="C518" s="1"/>
      <c r="D518" s="1"/>
      <c r="E518" s="1"/>
      <c r="F518" s="1"/>
      <c r="G518" s="1"/>
      <c r="H518" s="1"/>
      <c r="I518" s="1"/>
      <c r="J518" s="2"/>
      <c r="K518" s="3" t="s">
        <v>1</v>
      </c>
      <c r="L518" s="4">
        <v>7.3000001907348603E-3</v>
      </c>
    </row>
    <row r="519" spans="2:12" ht="31.5" thickTop="1" thickBot="1" x14ac:dyDescent="0.3">
      <c r="B519" s="6" t="s">
        <v>2</v>
      </c>
      <c r="C519" s="6"/>
      <c r="D519" s="7" t="s">
        <v>3</v>
      </c>
      <c r="E519" s="7" t="s">
        <v>4</v>
      </c>
      <c r="F519" s="7" t="s">
        <v>5</v>
      </c>
      <c r="G519" s="7" t="s">
        <v>6</v>
      </c>
      <c r="H519" s="7" t="s">
        <v>7</v>
      </c>
      <c r="I519" s="7" t="s">
        <v>8</v>
      </c>
      <c r="J519" s="7" t="s">
        <v>9</v>
      </c>
      <c r="K519" s="7" t="s">
        <v>10</v>
      </c>
      <c r="L519" s="7" t="s">
        <v>11</v>
      </c>
    </row>
    <row r="520" spans="2:12" ht="54" customHeight="1" thickTop="1" thickBot="1" x14ac:dyDescent="0.3">
      <c r="B520" s="8" t="s">
        <v>485</v>
      </c>
      <c r="C520" s="9" t="s">
        <v>486</v>
      </c>
      <c r="D520" s="10">
        <v>35</v>
      </c>
      <c r="E520" s="10">
        <v>5</v>
      </c>
      <c r="F520" s="10">
        <v>45</v>
      </c>
      <c r="G520" s="11">
        <v>7.0000000000000007E-2</v>
      </c>
      <c r="H520" s="10" t="s">
        <v>487</v>
      </c>
      <c r="I520" s="10">
        <v>40</v>
      </c>
      <c r="J520" s="12">
        <f t="shared" ref="J520:J533" si="0">ROUND(IF(D520 &gt; F520, (IF(AND(I520 = F520, I520 = (D520 - E520)), 125 %,IF(AND(I520&lt;=(D520+E520),I520&gt;=(D520-E520)),100%,IF(I520&gt;(D520+E520),(D520+E520)/I520,IF((I520&lt;(D520-E520)),100%+ABS(I520-D520)*25%/ABS(F520-D520)))))),IF(AND(I520=F520,I520=(D520+E520)),125%,IF(AND(I520&lt;=(D520+E520),I520&gt;=(D520-E520)),100%,IF(AND(I520=F520,I520=(D520+E520)),125%,IF(I520&lt;(D520-E520),I520/(D520-E520),IF(I520&gt;(D520+E520),100%+(I520-D520)*25%/(F520-D520))))))),4)</f>
        <v>1</v>
      </c>
      <c r="K520" s="10" t="str">
        <f t="shared" ref="K520:K533" si="1">IF(J520 &gt;1,"Superou",IF(J520 =1,"Atingiu","Não atingiu"))</f>
        <v>Atingiu</v>
      </c>
      <c r="L520" s="12">
        <f t="shared" ref="L520:L533" si="2">J520-100%</f>
        <v>0</v>
      </c>
    </row>
    <row r="521" spans="2:12" ht="57" customHeight="1" thickTop="1" thickBot="1" x14ac:dyDescent="0.3">
      <c r="B521" s="8" t="s">
        <v>488</v>
      </c>
      <c r="C521" s="9" t="s">
        <v>489</v>
      </c>
      <c r="D521" s="10">
        <v>5000</v>
      </c>
      <c r="E521" s="10">
        <v>500</v>
      </c>
      <c r="F521" s="10">
        <v>6000</v>
      </c>
      <c r="G521" s="11">
        <v>7.0000000000000007E-2</v>
      </c>
      <c r="H521" s="10" t="s">
        <v>487</v>
      </c>
      <c r="I521" s="10">
        <v>5675</v>
      </c>
      <c r="J521" s="12">
        <f t="shared" si="0"/>
        <v>1.1688000000000001</v>
      </c>
      <c r="K521" s="10" t="str">
        <f t="shared" si="1"/>
        <v>Superou</v>
      </c>
      <c r="L521" s="12">
        <f t="shared" si="2"/>
        <v>0.16880000000000006</v>
      </c>
    </row>
    <row r="522" spans="2:12" ht="66" customHeight="1" thickTop="1" thickBot="1" x14ac:dyDescent="0.3">
      <c r="B522" s="8" t="s">
        <v>490</v>
      </c>
      <c r="C522" s="9" t="s">
        <v>491</v>
      </c>
      <c r="D522" s="10">
        <v>150</v>
      </c>
      <c r="E522" s="10">
        <v>10</v>
      </c>
      <c r="F522" s="10">
        <v>170</v>
      </c>
      <c r="G522" s="11">
        <v>7.0000000000000007E-2</v>
      </c>
      <c r="H522" s="10" t="s">
        <v>487</v>
      </c>
      <c r="I522" s="10">
        <v>150</v>
      </c>
      <c r="J522" s="12">
        <f t="shared" si="0"/>
        <v>1</v>
      </c>
      <c r="K522" s="10" t="str">
        <f t="shared" si="1"/>
        <v>Atingiu</v>
      </c>
      <c r="L522" s="12">
        <f t="shared" si="2"/>
        <v>0</v>
      </c>
    </row>
    <row r="523" spans="2:12" ht="52.5" customHeight="1" thickTop="1" thickBot="1" x14ac:dyDescent="0.3">
      <c r="B523" s="8" t="s">
        <v>492</v>
      </c>
      <c r="C523" s="9" t="s">
        <v>493</v>
      </c>
      <c r="D523" s="10">
        <v>350</v>
      </c>
      <c r="E523" s="10">
        <v>20</v>
      </c>
      <c r="F523" s="10">
        <v>380</v>
      </c>
      <c r="G523" s="11">
        <v>7.0000000000000007E-2</v>
      </c>
      <c r="H523" s="10" t="s">
        <v>487</v>
      </c>
      <c r="I523" s="10">
        <v>380</v>
      </c>
      <c r="J523" s="12">
        <f t="shared" si="0"/>
        <v>1.25</v>
      </c>
      <c r="K523" s="10" t="str">
        <f t="shared" si="1"/>
        <v>Superou</v>
      </c>
      <c r="L523" s="12">
        <f t="shared" si="2"/>
        <v>0.25</v>
      </c>
    </row>
    <row r="524" spans="2:12" ht="56.25" customHeight="1" thickTop="1" thickBot="1" x14ac:dyDescent="0.3">
      <c r="B524" s="8" t="s">
        <v>494</v>
      </c>
      <c r="C524" s="9" t="s">
        <v>495</v>
      </c>
      <c r="D524" s="10">
        <v>250000</v>
      </c>
      <c r="E524" s="10">
        <v>500</v>
      </c>
      <c r="F524" s="10">
        <v>260000</v>
      </c>
      <c r="G524" s="11">
        <v>7.0000000000000007E-2</v>
      </c>
      <c r="H524" s="10" t="s">
        <v>487</v>
      </c>
      <c r="I524" s="10">
        <v>197000</v>
      </c>
      <c r="J524" s="12">
        <f t="shared" si="0"/>
        <v>0.78959999999999997</v>
      </c>
      <c r="K524" s="10" t="str">
        <f t="shared" si="1"/>
        <v>Não atingiu</v>
      </c>
      <c r="L524" s="12">
        <f t="shared" si="2"/>
        <v>-0.21040000000000003</v>
      </c>
    </row>
    <row r="525" spans="2:12" ht="63" customHeight="1" thickTop="1" thickBot="1" x14ac:dyDescent="0.3">
      <c r="B525" s="8" t="s">
        <v>496</v>
      </c>
      <c r="C525" s="9" t="s">
        <v>497</v>
      </c>
      <c r="D525" s="10">
        <v>250</v>
      </c>
      <c r="E525" s="10">
        <v>10</v>
      </c>
      <c r="F525" s="10">
        <v>270</v>
      </c>
      <c r="G525" s="11">
        <v>7.0000000000000007E-2</v>
      </c>
      <c r="H525" s="10" t="s">
        <v>487</v>
      </c>
      <c r="I525" s="10">
        <v>338</v>
      </c>
      <c r="J525" s="12">
        <f t="shared" si="0"/>
        <v>2.1</v>
      </c>
      <c r="K525" s="10" t="str">
        <f t="shared" si="1"/>
        <v>Superou</v>
      </c>
      <c r="L525" s="12">
        <f t="shared" si="2"/>
        <v>1.1000000000000001</v>
      </c>
    </row>
    <row r="526" spans="2:12" ht="58.5" customHeight="1" thickTop="1" thickBot="1" x14ac:dyDescent="0.3">
      <c r="B526" s="8" t="s">
        <v>498</v>
      </c>
      <c r="C526" s="9" t="s">
        <v>499</v>
      </c>
      <c r="D526" s="10">
        <v>1000</v>
      </c>
      <c r="E526" s="10">
        <v>100</v>
      </c>
      <c r="F526" s="10">
        <v>1200</v>
      </c>
      <c r="G526" s="11">
        <v>7.0000000000000007E-2</v>
      </c>
      <c r="H526" s="10" t="s">
        <v>487</v>
      </c>
      <c r="I526" s="10">
        <v>1100</v>
      </c>
      <c r="J526" s="12">
        <f t="shared" si="0"/>
        <v>1</v>
      </c>
      <c r="K526" s="10" t="str">
        <f t="shared" si="1"/>
        <v>Atingiu</v>
      </c>
      <c r="L526" s="12">
        <f t="shared" si="2"/>
        <v>0</v>
      </c>
    </row>
    <row r="527" spans="2:12" ht="45" customHeight="1" thickTop="1" thickBot="1" x14ac:dyDescent="0.3">
      <c r="B527" s="8" t="s">
        <v>500</v>
      </c>
      <c r="C527" s="9" t="s">
        <v>501</v>
      </c>
      <c r="D527" s="10">
        <v>100</v>
      </c>
      <c r="E527" s="10">
        <v>20</v>
      </c>
      <c r="F527" s="10">
        <v>130</v>
      </c>
      <c r="G527" s="11">
        <v>7.0000000000000007E-2</v>
      </c>
      <c r="H527" s="10" t="s">
        <v>487</v>
      </c>
      <c r="I527" s="10">
        <v>105</v>
      </c>
      <c r="J527" s="12">
        <f t="shared" si="0"/>
        <v>1</v>
      </c>
      <c r="K527" s="10" t="str">
        <f t="shared" si="1"/>
        <v>Atingiu</v>
      </c>
      <c r="L527" s="12">
        <f t="shared" si="2"/>
        <v>0</v>
      </c>
    </row>
    <row r="528" spans="2:12" ht="69" customHeight="1" thickTop="1" thickBot="1" x14ac:dyDescent="0.3">
      <c r="B528" s="8" t="s">
        <v>502</v>
      </c>
      <c r="C528" s="9" t="s">
        <v>503</v>
      </c>
      <c r="D528" s="10">
        <v>90000</v>
      </c>
      <c r="E528" s="10">
        <v>5000</v>
      </c>
      <c r="F528" s="10">
        <v>10000</v>
      </c>
      <c r="G528" s="11">
        <v>7.0000000000000007E-2</v>
      </c>
      <c r="H528" s="10" t="s">
        <v>487</v>
      </c>
      <c r="I528" s="10">
        <v>120.27</v>
      </c>
      <c r="J528" s="12">
        <f t="shared" si="0"/>
        <v>1.2808999999999999</v>
      </c>
      <c r="K528" s="10" t="str">
        <f t="shared" si="1"/>
        <v>Superou</v>
      </c>
      <c r="L528" s="12">
        <f t="shared" si="2"/>
        <v>0.28089999999999993</v>
      </c>
    </row>
    <row r="529" spans="2:12" ht="58.5" customHeight="1" thickTop="1" thickBot="1" x14ac:dyDescent="0.3">
      <c r="B529" s="8" t="s">
        <v>504</v>
      </c>
      <c r="C529" s="9" t="s">
        <v>505</v>
      </c>
      <c r="D529" s="10">
        <v>80</v>
      </c>
      <c r="E529" s="10">
        <v>10</v>
      </c>
      <c r="F529" s="10">
        <v>100</v>
      </c>
      <c r="G529" s="11">
        <v>7.0000000000000007E-2</v>
      </c>
      <c r="H529" s="10" t="s">
        <v>487</v>
      </c>
      <c r="I529" s="10">
        <v>110</v>
      </c>
      <c r="J529" s="12">
        <f t="shared" si="0"/>
        <v>1.375</v>
      </c>
      <c r="K529" s="10" t="str">
        <f t="shared" si="1"/>
        <v>Superou</v>
      </c>
      <c r="L529" s="12">
        <f t="shared" si="2"/>
        <v>0.375</v>
      </c>
    </row>
    <row r="530" spans="2:12" ht="52.5" customHeight="1" thickTop="1" thickBot="1" x14ac:dyDescent="0.3">
      <c r="B530" s="8" t="s">
        <v>506</v>
      </c>
      <c r="C530" s="9" t="s">
        <v>507</v>
      </c>
      <c r="D530" s="10">
        <v>1000</v>
      </c>
      <c r="E530" s="10">
        <v>100</v>
      </c>
      <c r="F530" s="10">
        <v>1200</v>
      </c>
      <c r="G530" s="11">
        <v>7.0000000000000007E-2</v>
      </c>
      <c r="H530" s="10" t="s">
        <v>487</v>
      </c>
      <c r="I530" s="10">
        <v>1078</v>
      </c>
      <c r="J530" s="12">
        <f t="shared" si="0"/>
        <v>1</v>
      </c>
      <c r="K530" s="10" t="str">
        <f t="shared" si="1"/>
        <v>Atingiu</v>
      </c>
      <c r="L530" s="12">
        <f t="shared" si="2"/>
        <v>0</v>
      </c>
    </row>
    <row r="531" spans="2:12" ht="61.5" customHeight="1" thickTop="1" thickBot="1" x14ac:dyDescent="0.3">
      <c r="B531" s="8" t="s">
        <v>508</v>
      </c>
      <c r="C531" s="9" t="s">
        <v>509</v>
      </c>
      <c r="D531" s="10">
        <v>80</v>
      </c>
      <c r="E531" s="10">
        <v>10</v>
      </c>
      <c r="F531" s="10">
        <v>100</v>
      </c>
      <c r="G531" s="11">
        <v>0</v>
      </c>
      <c r="H531" s="10" t="s">
        <v>487</v>
      </c>
      <c r="I531" s="10">
        <v>90</v>
      </c>
      <c r="J531" s="12">
        <f t="shared" si="0"/>
        <v>1</v>
      </c>
      <c r="K531" s="10" t="str">
        <f t="shared" si="1"/>
        <v>Atingiu</v>
      </c>
      <c r="L531" s="12">
        <f t="shared" si="2"/>
        <v>0</v>
      </c>
    </row>
    <row r="532" spans="2:12" ht="54.75" customHeight="1" thickTop="1" thickBot="1" x14ac:dyDescent="0.3">
      <c r="B532" s="8" t="s">
        <v>510</v>
      </c>
      <c r="C532" s="9" t="s">
        <v>511</v>
      </c>
      <c r="D532" s="10">
        <v>40</v>
      </c>
      <c r="E532" s="10">
        <v>5</v>
      </c>
      <c r="F532" s="10">
        <v>50</v>
      </c>
      <c r="G532" s="11">
        <v>7.0000000000000007E-2</v>
      </c>
      <c r="H532" s="10" t="s">
        <v>487</v>
      </c>
      <c r="I532" s="10">
        <v>45</v>
      </c>
      <c r="J532" s="12">
        <f t="shared" si="0"/>
        <v>1</v>
      </c>
      <c r="K532" s="10" t="str">
        <f t="shared" si="1"/>
        <v>Atingiu</v>
      </c>
      <c r="L532" s="12">
        <f t="shared" si="2"/>
        <v>0</v>
      </c>
    </row>
    <row r="533" spans="2:12" ht="45" customHeight="1" thickTop="1" thickBot="1" x14ac:dyDescent="0.3">
      <c r="B533" s="8" t="s">
        <v>512</v>
      </c>
      <c r="C533" s="9" t="s">
        <v>513</v>
      </c>
      <c r="D533" s="10">
        <v>15</v>
      </c>
      <c r="E533" s="10">
        <v>5</v>
      </c>
      <c r="F533" s="10">
        <v>25</v>
      </c>
      <c r="G533" s="11">
        <v>7.0000000000000007E-2</v>
      </c>
      <c r="H533" s="10" t="s">
        <v>487</v>
      </c>
      <c r="I533" s="10">
        <v>20</v>
      </c>
      <c r="J533" s="12">
        <f t="shared" si="0"/>
        <v>1</v>
      </c>
      <c r="K533" s="10" t="str">
        <f t="shared" si="1"/>
        <v>Atingiu</v>
      </c>
      <c r="L533" s="12">
        <f t="shared" si="2"/>
        <v>0</v>
      </c>
    </row>
    <row r="534" spans="2:12" ht="15.75" thickTop="1" x14ac:dyDescent="0.25">
      <c r="B534" s="13" t="s">
        <v>21</v>
      </c>
      <c r="C534" s="13"/>
      <c r="D534" s="13"/>
      <c r="E534" s="13"/>
      <c r="F534" s="13"/>
      <c r="G534" s="13"/>
      <c r="H534" s="13"/>
      <c r="I534" s="13"/>
      <c r="J534" s="13"/>
      <c r="K534" s="13"/>
      <c r="L534" s="14">
        <f>G520*J520+G521*J521+G522*J522+G523*J523+G524*J524+G525*J525+G526*J526+G527*J527+G528*J528+G529*J529+G530*J530+G531*J531+G532*J532+G533*J533</f>
        <v>1.0475010000000002</v>
      </c>
    </row>
    <row r="535" spans="2:12" ht="24.75" customHeight="1" thickBot="1" x14ac:dyDescent="0.3">
      <c r="B535" s="1" t="s">
        <v>514</v>
      </c>
      <c r="C535" s="1"/>
      <c r="D535" s="1"/>
      <c r="E535" s="1"/>
      <c r="F535" s="1"/>
      <c r="G535" s="1"/>
      <c r="H535" s="1"/>
      <c r="I535" s="1"/>
      <c r="J535" s="2"/>
      <c r="K535" s="3" t="s">
        <v>1</v>
      </c>
      <c r="L535" s="4">
        <v>7.3000001907348603E-3</v>
      </c>
    </row>
    <row r="536" spans="2:12" ht="31.5" thickTop="1" thickBot="1" x14ac:dyDescent="0.3">
      <c r="B536" s="6" t="s">
        <v>2</v>
      </c>
      <c r="C536" s="6"/>
      <c r="D536" s="7" t="s">
        <v>3</v>
      </c>
      <c r="E536" s="7" t="s">
        <v>4</v>
      </c>
      <c r="F536" s="7" t="s">
        <v>5</v>
      </c>
      <c r="G536" s="7" t="s">
        <v>6</v>
      </c>
      <c r="H536" s="7" t="s">
        <v>7</v>
      </c>
      <c r="I536" s="7" t="s">
        <v>8</v>
      </c>
      <c r="J536" s="7" t="s">
        <v>9</v>
      </c>
      <c r="K536" s="7" t="s">
        <v>10</v>
      </c>
      <c r="L536" s="7" t="s">
        <v>11</v>
      </c>
    </row>
    <row r="537" spans="2:12" ht="45" customHeight="1" thickTop="1" thickBot="1" x14ac:dyDescent="0.3">
      <c r="B537" s="8" t="s">
        <v>515</v>
      </c>
      <c r="C537" s="9" t="s">
        <v>516</v>
      </c>
      <c r="D537" s="10">
        <v>4.5999999999999996</v>
      </c>
      <c r="E537" s="10">
        <v>1</v>
      </c>
      <c r="F537" s="10">
        <v>7</v>
      </c>
      <c r="G537" s="11">
        <v>1</v>
      </c>
      <c r="H537" s="10" t="s">
        <v>517</v>
      </c>
      <c r="I537" s="10">
        <v>1.87</v>
      </c>
      <c r="J537" s="12">
        <f>ROUND(IF(D537 &gt; F537, (IF(AND(I537 = F537, I537 = (D537 - E537)), 125 %,IF(AND(I537&lt;=(D537+E537),I537&gt;=(D537-E537)),100%,IF(I537&gt;(D537+E537),(D537+E537)/I537,IF((I537&lt;(D537-E537)),100%+ABS(I537-D537)*25%/ABS(F537-D537)))))),IF(AND(I537=F537,I537=(D537+E537)),125%,IF(AND(I537&lt;=(D537+E537),I537&gt;=(D537-E537)),100%,IF(AND(I537=F537,I537=(D537+E537)),125%,IF(I537&lt;(D537-E537),I537/(D537-E537),IF(I537&gt;(D537+E537),100%+(I537-D537)*25%/(F537-D537))))))),4)</f>
        <v>0.51939999999999997</v>
      </c>
      <c r="K537" s="10" t="str">
        <f>IF(J537 &gt;1,"Superou",IF(J537 =1,"Atingiu","Não atingiu"))</f>
        <v>Não atingiu</v>
      </c>
      <c r="L537" s="12">
        <f>J537-100%</f>
        <v>-0.48060000000000003</v>
      </c>
    </row>
    <row r="538" spans="2:12" ht="15.75" thickTop="1" x14ac:dyDescent="0.25">
      <c r="B538" s="13" t="s">
        <v>21</v>
      </c>
      <c r="C538" s="13"/>
      <c r="D538" s="13"/>
      <c r="E538" s="13"/>
      <c r="F538" s="13"/>
      <c r="G538" s="13"/>
      <c r="H538" s="13"/>
      <c r="I538" s="13"/>
      <c r="J538" s="13"/>
      <c r="K538" s="13"/>
      <c r="L538" s="14">
        <f>G537*J537</f>
        <v>0.51939999999999997</v>
      </c>
    </row>
    <row r="539" spans="2:12" ht="24.75" customHeight="1" thickBot="1" x14ac:dyDescent="0.3">
      <c r="B539" s="1" t="s">
        <v>518</v>
      </c>
      <c r="C539" s="1"/>
      <c r="D539" s="1"/>
      <c r="E539" s="1"/>
      <c r="F539" s="1"/>
      <c r="G539" s="1"/>
      <c r="H539" s="1"/>
      <c r="I539" s="1"/>
      <c r="J539" s="2"/>
      <c r="K539" s="3" t="s">
        <v>1</v>
      </c>
      <c r="L539" s="4">
        <v>7.3000001907348603E-3</v>
      </c>
    </row>
    <row r="540" spans="2:12" ht="31.5" thickTop="1" thickBot="1" x14ac:dyDescent="0.3">
      <c r="B540" s="6" t="s">
        <v>2</v>
      </c>
      <c r="C540" s="6"/>
      <c r="D540" s="7" t="s">
        <v>3</v>
      </c>
      <c r="E540" s="7" t="s">
        <v>4</v>
      </c>
      <c r="F540" s="7" t="s">
        <v>5</v>
      </c>
      <c r="G540" s="7" t="s">
        <v>6</v>
      </c>
      <c r="H540" s="7" t="s">
        <v>7</v>
      </c>
      <c r="I540" s="7" t="s">
        <v>8</v>
      </c>
      <c r="J540" s="7" t="s">
        <v>9</v>
      </c>
      <c r="K540" s="7" t="s">
        <v>10</v>
      </c>
      <c r="L540" s="7" t="s">
        <v>11</v>
      </c>
    </row>
    <row r="541" spans="2:12" ht="45" customHeight="1" thickTop="1" thickBot="1" x14ac:dyDescent="0.3">
      <c r="B541" s="8" t="s">
        <v>519</v>
      </c>
      <c r="C541" s="9" t="s">
        <v>520</v>
      </c>
      <c r="D541" s="10">
        <v>26</v>
      </c>
      <c r="E541" s="10">
        <v>7</v>
      </c>
      <c r="F541" s="10">
        <v>41</v>
      </c>
      <c r="G541" s="11">
        <v>1</v>
      </c>
      <c r="H541" s="10" t="s">
        <v>517</v>
      </c>
      <c r="I541" s="10">
        <v>54.72</v>
      </c>
      <c r="J541" s="12">
        <f>ROUND(IF(D541 &gt; F541, (IF(AND(I541 = F541, I541 = (D541 - E541)), 125 %,IF(AND(I541&lt;=(D541+E541),I541&gt;=(D541-E541)),100%,IF(I541&gt;(D541+E541),(D541+E541)/I541,IF((I541&lt;(D541-E541)),100%+ABS(I541-D541)*25%/ABS(F541-D541)))))),IF(AND(I541=F541,I541=(D541+E541)),125%,IF(AND(I541&lt;=(D541+E541),I541&gt;=(D541-E541)),100%,IF(AND(I541=F541,I541=(D541+E541)),125%,IF(I541&lt;(D541-E541),I541/(D541-E541),IF(I541&gt;(D541+E541),100%+(I541-D541)*25%/(F541-D541))))))),4)</f>
        <v>1.4786999999999999</v>
      </c>
      <c r="K541" s="10" t="str">
        <f>IF(J541 &gt;1,"Superou",IF(J541 =1,"Atingiu","Não atingiu"))</f>
        <v>Superou</v>
      </c>
      <c r="L541" s="12">
        <f>J541-100%</f>
        <v>0.4786999999999999</v>
      </c>
    </row>
    <row r="542" spans="2:12" ht="15.75" thickTop="1" x14ac:dyDescent="0.25">
      <c r="B542" s="13" t="s">
        <v>21</v>
      </c>
      <c r="C542" s="13"/>
      <c r="D542" s="13"/>
      <c r="E542" s="13"/>
      <c r="F542" s="13"/>
      <c r="G542" s="13"/>
      <c r="H542" s="13"/>
      <c r="I542" s="13"/>
      <c r="J542" s="13"/>
      <c r="K542" s="13"/>
      <c r="L542" s="14">
        <f>G541*J541</f>
        <v>1.4786999999999999</v>
      </c>
    </row>
    <row r="543" spans="2:12" ht="63.75" customHeight="1" thickBot="1" x14ac:dyDescent="0.3">
      <c r="B543" s="1" t="s">
        <v>521</v>
      </c>
      <c r="C543" s="1"/>
      <c r="D543" s="1"/>
      <c r="E543" s="1"/>
      <c r="F543" s="1"/>
      <c r="G543" s="1"/>
      <c r="H543" s="1"/>
      <c r="I543" s="1"/>
      <c r="J543" s="2"/>
      <c r="K543" s="3" t="s">
        <v>1</v>
      </c>
      <c r="L543" s="4">
        <v>7.3000001907348603E-3</v>
      </c>
    </row>
    <row r="544" spans="2:12" ht="31.5" thickTop="1" thickBot="1" x14ac:dyDescent="0.3">
      <c r="B544" s="6" t="s">
        <v>2</v>
      </c>
      <c r="C544" s="6"/>
      <c r="D544" s="7" t="s">
        <v>3</v>
      </c>
      <c r="E544" s="7" t="s">
        <v>4</v>
      </c>
      <c r="F544" s="7" t="s">
        <v>5</v>
      </c>
      <c r="G544" s="7" t="s">
        <v>6</v>
      </c>
      <c r="H544" s="7" t="s">
        <v>7</v>
      </c>
      <c r="I544" s="7" t="s">
        <v>8</v>
      </c>
      <c r="J544" s="7" t="s">
        <v>9</v>
      </c>
      <c r="K544" s="7" t="s">
        <v>10</v>
      </c>
      <c r="L544" s="7" t="s">
        <v>11</v>
      </c>
    </row>
    <row r="545" spans="2:12" ht="65.25" customHeight="1" thickTop="1" thickBot="1" x14ac:dyDescent="0.3">
      <c r="B545" s="8" t="s">
        <v>522</v>
      </c>
      <c r="C545" s="9" t="s">
        <v>523</v>
      </c>
      <c r="D545" s="10">
        <v>40</v>
      </c>
      <c r="E545" s="10">
        <v>5</v>
      </c>
      <c r="F545" s="10">
        <v>50</v>
      </c>
      <c r="G545" s="11">
        <v>0.4</v>
      </c>
      <c r="H545" s="10" t="s">
        <v>524</v>
      </c>
      <c r="I545" s="10">
        <v>48</v>
      </c>
      <c r="J545" s="12">
        <f>ROUND(IF(D545 &gt; F545, (IF(AND(I545 = F545, I545 = (D545 - E545)), 125 %,IF(AND(I545&lt;=(D545+E545),I545&gt;=(D545-E545)),100%,IF(I545&gt;(D545+E545),(D545+E545)/I545,IF((I545&lt;(D545-E545)),100%+ABS(I545-D545)*25%/ABS(F545-D545)))))),IF(AND(I545=F545,I545=(D545+E545)),125%,IF(AND(I545&lt;=(D545+E545),I545&gt;=(D545-E545)),100%,IF(AND(I545=F545,I545=(D545+E545)),125%,IF(I545&lt;(D545-E545),I545/(D545-E545),IF(I545&gt;(D545+E545),100%+(I545-D545)*25%/(F545-D545))))))),4)</f>
        <v>1.2</v>
      </c>
      <c r="K545" s="10" t="str">
        <f>IF(J545 &gt;1,"Superou",IF(J545 =1,"Atingiu","Não atingiu"))</f>
        <v>Superou</v>
      </c>
      <c r="L545" s="12">
        <f>J545-100%</f>
        <v>0.19999999999999996</v>
      </c>
    </row>
    <row r="546" spans="2:12" ht="60.75" customHeight="1" thickTop="1" thickBot="1" x14ac:dyDescent="0.3">
      <c r="B546" s="8" t="s">
        <v>525</v>
      </c>
      <c r="C546" s="9" t="s">
        <v>526</v>
      </c>
      <c r="D546" s="10">
        <v>30</v>
      </c>
      <c r="E546" s="10">
        <v>5</v>
      </c>
      <c r="F546" s="10">
        <v>40</v>
      </c>
      <c r="G546" s="11">
        <v>0.4</v>
      </c>
      <c r="H546" s="10" t="s">
        <v>524</v>
      </c>
      <c r="I546" s="10">
        <v>80</v>
      </c>
      <c r="J546" s="12">
        <f>ROUND(IF(D546 &gt; F546, (IF(AND(I546 = F546, I546 = (D546 - E546)), 125 %,IF(AND(I546&lt;=(D546+E546),I546&gt;=(D546-E546)),100%,IF(I546&gt;(D546+E546),(D546+E546)/I546,IF((I546&lt;(D546-E546)),100%+ABS(I546-D546)*25%/ABS(F546-D546)))))),IF(AND(I546=F546,I546=(D546+E546)),125%,IF(AND(I546&lt;=(D546+E546),I546&gt;=(D546-E546)),100%,IF(AND(I546=F546,I546=(D546+E546)),125%,IF(I546&lt;(D546-E546),I546/(D546-E546),IF(I546&gt;(D546+E546),100%+(I546-D546)*25%/(F546-D546))))))),4)</f>
        <v>2.25</v>
      </c>
      <c r="K546" s="10" t="str">
        <f>IF(J546 &gt;1,"Superou",IF(J546 =1,"Atingiu","Não atingiu"))</f>
        <v>Superou</v>
      </c>
      <c r="L546" s="12">
        <f>J546-100%</f>
        <v>1.25</v>
      </c>
    </row>
    <row r="547" spans="2:12" ht="52.5" customHeight="1" thickTop="1" thickBot="1" x14ac:dyDescent="0.3">
      <c r="B547" s="8" t="s">
        <v>527</v>
      </c>
      <c r="C547" s="9" t="s">
        <v>528</v>
      </c>
      <c r="D547" s="10">
        <v>20</v>
      </c>
      <c r="E547" s="10">
        <v>5</v>
      </c>
      <c r="F547" s="10">
        <v>30</v>
      </c>
      <c r="G547" s="11">
        <v>0.2</v>
      </c>
      <c r="H547" s="10" t="s">
        <v>524</v>
      </c>
      <c r="I547" s="10">
        <v>43</v>
      </c>
      <c r="J547" s="12">
        <f>ROUND(IF(D547 &gt; F547, (IF(AND(I547 = F547, I547 = (D547 - E547)), 125 %,IF(AND(I547&lt;=(D547+E547),I547&gt;=(D547-E547)),100%,IF(I547&gt;(D547+E547),(D547+E547)/I547,IF((I547&lt;(D547-E547)),100%+ABS(I547-D547)*25%/ABS(F547-D547)))))),IF(AND(I547=F547,I547=(D547+E547)),125%,IF(AND(I547&lt;=(D547+E547),I547&gt;=(D547-E547)),100%,IF(AND(I547=F547,I547=(D547+E547)),125%,IF(I547&lt;(D547-E547),I547/(D547-E547),IF(I547&gt;(D547+E547),100%+(I547-D547)*25%/(F547-D547))))))),4)</f>
        <v>1.575</v>
      </c>
      <c r="K547" s="10" t="str">
        <f>IF(J547 &gt;1,"Superou",IF(J547 =1,"Atingiu","Não atingiu"))</f>
        <v>Superou</v>
      </c>
      <c r="L547" s="12">
        <f>J547-100%</f>
        <v>0.57499999999999996</v>
      </c>
    </row>
    <row r="548" spans="2:12" ht="16.5" thickTop="1" thickBot="1" x14ac:dyDescent="0.3">
      <c r="B548" s="13" t="s">
        <v>21</v>
      </c>
      <c r="C548" s="13"/>
      <c r="D548" s="13"/>
      <c r="E548" s="13"/>
      <c r="F548" s="13"/>
      <c r="G548" s="13"/>
      <c r="H548" s="13"/>
      <c r="I548" s="13"/>
      <c r="J548" s="13"/>
      <c r="K548" s="13"/>
      <c r="L548" s="14">
        <f>G545*J545+G546*J546+G547*J547</f>
        <v>1.6949999999999998</v>
      </c>
    </row>
    <row r="549" spans="2:12" ht="30" customHeight="1" thickTop="1" thickBot="1" x14ac:dyDescent="0.3">
      <c r="B549" s="15" t="s">
        <v>529</v>
      </c>
      <c r="C549" s="15"/>
      <c r="D549" s="15"/>
      <c r="E549" s="15"/>
      <c r="F549" s="15"/>
      <c r="G549" s="15"/>
      <c r="H549" s="15"/>
      <c r="I549" s="15"/>
      <c r="J549" s="15"/>
      <c r="K549" s="15"/>
      <c r="L549" s="16">
        <f>L1*L7+L8*L14+L15*L19+L20*L23+L24*L27+L28*L31+L32*L35+L36*L40+L41*L44+L45*L48+L49*L52+L53*L56+L57*L61+L62*L66+L67*L70+L71*L74+L75*L78+L79*L82+L83*L86+L87*L90+L91*L94+L95*L98+L99*L102+L103*L106+L107*L110+L111*L114+L115*L118+L119*L122+L123*L127+L128*L132+L133*L136+L137*L141+L142*L146+L147*L150+L151*L154+L155*L158+L159*L162+L163*L167+L168*L172+L173*L177+L178*L182+L183*L187+L188*L192+L193*L196+L197*L200+L201*L206+L207*L212+L213*L216+L217*L221+L222*L225+L226*L229+L230*L233+L234*L237+L238*L241+L242*L245+L246*L252+L253*L258+L259*L262+L263*L266+L267*L271+L272*L276+L277*L281+L282*L286+L287*L290+L291*L294+L295*L298+L299*L302+L303*L306+L307*L310+L311*L315+L316*L319+L320*L323+L324*L327+L328*L331+L332*L335+L336*L339+L340*L343+L344*L347+L348*L351+L352*L355+L356*L359+L360*L363+L364*L367+L368*L371+L372*L375+L376*L379+L380*L383+L384*L387+L388*L391+L392*L395+L396*L402+L403*L410+L411*L415+L416*L420+L421*L424+L425*L428+L429*L432+L433*L436+L437*L442+L443*L447+L448*L451+L452*L455+L456*L460+L461*L464+L465*L469+L470*L474+L475*L478+L479*L483+L484*L488+L489*L492+L493*L496+L497*L500+L501*L504+L505*L508+L509*L513+L514*L517+L518*L534+L535*L538+L539*L542+L543*L548</f>
        <v>0.99756609386446826</v>
      </c>
    </row>
    <row r="550" spans="2:12" ht="15.75" thickTop="1" x14ac:dyDescent="0.25"/>
  </sheetData>
  <mergeCells count="361">
    <mergeCell ref="B549:K549"/>
    <mergeCell ref="B539:J539"/>
    <mergeCell ref="B540:C540"/>
    <mergeCell ref="B542:K542"/>
    <mergeCell ref="B543:J543"/>
    <mergeCell ref="B544:C544"/>
    <mergeCell ref="B548:K548"/>
    <mergeCell ref="B518:J518"/>
    <mergeCell ref="B519:C519"/>
    <mergeCell ref="B534:K534"/>
    <mergeCell ref="B535:J535"/>
    <mergeCell ref="B536:C536"/>
    <mergeCell ref="B538:K538"/>
    <mergeCell ref="B509:J509"/>
    <mergeCell ref="B510:C510"/>
    <mergeCell ref="B513:K513"/>
    <mergeCell ref="B514:J514"/>
    <mergeCell ref="B515:C515"/>
    <mergeCell ref="B517:K517"/>
    <mergeCell ref="B501:J501"/>
    <mergeCell ref="B502:C502"/>
    <mergeCell ref="B504:K504"/>
    <mergeCell ref="B505:J505"/>
    <mergeCell ref="B506:C506"/>
    <mergeCell ref="B508:K508"/>
    <mergeCell ref="B493:J493"/>
    <mergeCell ref="B494:C494"/>
    <mergeCell ref="B496:K496"/>
    <mergeCell ref="B497:J497"/>
    <mergeCell ref="B498:C498"/>
    <mergeCell ref="B500:K500"/>
    <mergeCell ref="B484:J484"/>
    <mergeCell ref="B485:C485"/>
    <mergeCell ref="B488:K488"/>
    <mergeCell ref="B489:J489"/>
    <mergeCell ref="B490:C490"/>
    <mergeCell ref="B492:K492"/>
    <mergeCell ref="B475:J475"/>
    <mergeCell ref="B476:C476"/>
    <mergeCell ref="B478:K478"/>
    <mergeCell ref="B479:J479"/>
    <mergeCell ref="B480:C480"/>
    <mergeCell ref="B483:K483"/>
    <mergeCell ref="B465:J465"/>
    <mergeCell ref="B466:C466"/>
    <mergeCell ref="B469:K469"/>
    <mergeCell ref="B470:J470"/>
    <mergeCell ref="B471:C471"/>
    <mergeCell ref="B474:K474"/>
    <mergeCell ref="B456:J456"/>
    <mergeCell ref="B457:C457"/>
    <mergeCell ref="B460:K460"/>
    <mergeCell ref="B461:J461"/>
    <mergeCell ref="B462:C462"/>
    <mergeCell ref="B464:K464"/>
    <mergeCell ref="B448:J448"/>
    <mergeCell ref="B449:C449"/>
    <mergeCell ref="B451:K451"/>
    <mergeCell ref="B452:J452"/>
    <mergeCell ref="B453:C453"/>
    <mergeCell ref="B455:K455"/>
    <mergeCell ref="B437:J437"/>
    <mergeCell ref="B438:C438"/>
    <mergeCell ref="B442:K442"/>
    <mergeCell ref="B443:J443"/>
    <mergeCell ref="B444:C444"/>
    <mergeCell ref="B447:K447"/>
    <mergeCell ref="B429:J429"/>
    <mergeCell ref="B430:C430"/>
    <mergeCell ref="B432:K432"/>
    <mergeCell ref="B433:J433"/>
    <mergeCell ref="B434:C434"/>
    <mergeCell ref="B436:K436"/>
    <mergeCell ref="B421:J421"/>
    <mergeCell ref="B422:C422"/>
    <mergeCell ref="B424:K424"/>
    <mergeCell ref="B425:J425"/>
    <mergeCell ref="B426:C426"/>
    <mergeCell ref="B428:K428"/>
    <mergeCell ref="B411:J411"/>
    <mergeCell ref="B412:C412"/>
    <mergeCell ref="B415:K415"/>
    <mergeCell ref="B416:J416"/>
    <mergeCell ref="B417:C417"/>
    <mergeCell ref="B420:K420"/>
    <mergeCell ref="B396:J396"/>
    <mergeCell ref="B397:C397"/>
    <mergeCell ref="B402:K402"/>
    <mergeCell ref="B403:J403"/>
    <mergeCell ref="B404:C404"/>
    <mergeCell ref="B410:K410"/>
    <mergeCell ref="B388:J388"/>
    <mergeCell ref="B389:C389"/>
    <mergeCell ref="B391:K391"/>
    <mergeCell ref="B392:J392"/>
    <mergeCell ref="B393:C393"/>
    <mergeCell ref="B395:K395"/>
    <mergeCell ref="B380:J380"/>
    <mergeCell ref="B381:C381"/>
    <mergeCell ref="B383:K383"/>
    <mergeCell ref="B384:J384"/>
    <mergeCell ref="B385:C385"/>
    <mergeCell ref="B387:K387"/>
    <mergeCell ref="B372:J372"/>
    <mergeCell ref="B373:C373"/>
    <mergeCell ref="B375:K375"/>
    <mergeCell ref="B376:J376"/>
    <mergeCell ref="B377:C377"/>
    <mergeCell ref="B379:K379"/>
    <mergeCell ref="B364:J364"/>
    <mergeCell ref="B365:C365"/>
    <mergeCell ref="B367:K367"/>
    <mergeCell ref="B368:J368"/>
    <mergeCell ref="B369:C369"/>
    <mergeCell ref="B371:K371"/>
    <mergeCell ref="B356:J356"/>
    <mergeCell ref="B357:C357"/>
    <mergeCell ref="B359:K359"/>
    <mergeCell ref="B360:J360"/>
    <mergeCell ref="B361:C361"/>
    <mergeCell ref="B363:K363"/>
    <mergeCell ref="B348:J348"/>
    <mergeCell ref="B349:C349"/>
    <mergeCell ref="B351:K351"/>
    <mergeCell ref="B352:J352"/>
    <mergeCell ref="B353:C353"/>
    <mergeCell ref="B355:K355"/>
    <mergeCell ref="B340:J340"/>
    <mergeCell ref="B341:C341"/>
    <mergeCell ref="B343:K343"/>
    <mergeCell ref="B344:J344"/>
    <mergeCell ref="B345:C345"/>
    <mergeCell ref="B347:K347"/>
    <mergeCell ref="B332:J332"/>
    <mergeCell ref="B333:C333"/>
    <mergeCell ref="B335:K335"/>
    <mergeCell ref="B336:J336"/>
    <mergeCell ref="B337:C337"/>
    <mergeCell ref="B339:K339"/>
    <mergeCell ref="B324:J324"/>
    <mergeCell ref="B325:C325"/>
    <mergeCell ref="B327:K327"/>
    <mergeCell ref="B328:J328"/>
    <mergeCell ref="B329:C329"/>
    <mergeCell ref="B331:K331"/>
    <mergeCell ref="B316:J316"/>
    <mergeCell ref="B317:C317"/>
    <mergeCell ref="B319:K319"/>
    <mergeCell ref="B320:J320"/>
    <mergeCell ref="B321:C321"/>
    <mergeCell ref="B323:K323"/>
    <mergeCell ref="B307:J307"/>
    <mergeCell ref="B308:C308"/>
    <mergeCell ref="B310:K310"/>
    <mergeCell ref="B311:J311"/>
    <mergeCell ref="B312:C312"/>
    <mergeCell ref="B315:K315"/>
    <mergeCell ref="B299:J299"/>
    <mergeCell ref="B300:C300"/>
    <mergeCell ref="B302:K302"/>
    <mergeCell ref="B303:J303"/>
    <mergeCell ref="B304:C304"/>
    <mergeCell ref="B306:K306"/>
    <mergeCell ref="B291:J291"/>
    <mergeCell ref="B292:C292"/>
    <mergeCell ref="B294:K294"/>
    <mergeCell ref="B295:J295"/>
    <mergeCell ref="B296:C296"/>
    <mergeCell ref="B298:K298"/>
    <mergeCell ref="B282:J282"/>
    <mergeCell ref="B283:C283"/>
    <mergeCell ref="B286:K286"/>
    <mergeCell ref="B287:J287"/>
    <mergeCell ref="B288:C288"/>
    <mergeCell ref="B290:K290"/>
    <mergeCell ref="B272:J272"/>
    <mergeCell ref="B273:C273"/>
    <mergeCell ref="B276:K276"/>
    <mergeCell ref="B277:J277"/>
    <mergeCell ref="B278:C278"/>
    <mergeCell ref="B281:K281"/>
    <mergeCell ref="B263:J263"/>
    <mergeCell ref="B264:C264"/>
    <mergeCell ref="B266:K266"/>
    <mergeCell ref="B267:J267"/>
    <mergeCell ref="B268:C268"/>
    <mergeCell ref="B271:K271"/>
    <mergeCell ref="B253:J253"/>
    <mergeCell ref="B254:C254"/>
    <mergeCell ref="B258:K258"/>
    <mergeCell ref="B259:J259"/>
    <mergeCell ref="B260:C260"/>
    <mergeCell ref="B262:K262"/>
    <mergeCell ref="B242:J242"/>
    <mergeCell ref="B243:C243"/>
    <mergeCell ref="B245:K245"/>
    <mergeCell ref="B246:J246"/>
    <mergeCell ref="B247:C247"/>
    <mergeCell ref="B252:K252"/>
    <mergeCell ref="B234:J234"/>
    <mergeCell ref="B235:C235"/>
    <mergeCell ref="B237:K237"/>
    <mergeCell ref="B238:J238"/>
    <mergeCell ref="B239:C239"/>
    <mergeCell ref="B241:K241"/>
    <mergeCell ref="B226:J226"/>
    <mergeCell ref="B227:C227"/>
    <mergeCell ref="B229:K229"/>
    <mergeCell ref="B230:J230"/>
    <mergeCell ref="B231:C231"/>
    <mergeCell ref="B233:K233"/>
    <mergeCell ref="B217:J217"/>
    <mergeCell ref="B218:C218"/>
    <mergeCell ref="B221:K221"/>
    <mergeCell ref="B222:J222"/>
    <mergeCell ref="B223:C223"/>
    <mergeCell ref="B225:K225"/>
    <mergeCell ref="B207:J207"/>
    <mergeCell ref="B208:C208"/>
    <mergeCell ref="B212:K212"/>
    <mergeCell ref="B213:J213"/>
    <mergeCell ref="B214:C214"/>
    <mergeCell ref="B216:K216"/>
    <mergeCell ref="B197:J197"/>
    <mergeCell ref="B198:C198"/>
    <mergeCell ref="B200:K200"/>
    <mergeCell ref="B201:J201"/>
    <mergeCell ref="B202:C202"/>
    <mergeCell ref="B206:K206"/>
    <mergeCell ref="B188:J188"/>
    <mergeCell ref="B189:C189"/>
    <mergeCell ref="B192:K192"/>
    <mergeCell ref="B193:J193"/>
    <mergeCell ref="B194:C194"/>
    <mergeCell ref="B196:K196"/>
    <mergeCell ref="B178:J178"/>
    <mergeCell ref="B179:C179"/>
    <mergeCell ref="B182:K182"/>
    <mergeCell ref="B183:J183"/>
    <mergeCell ref="B184:C184"/>
    <mergeCell ref="B187:K187"/>
    <mergeCell ref="B168:J168"/>
    <mergeCell ref="B169:C169"/>
    <mergeCell ref="B172:K172"/>
    <mergeCell ref="B173:J173"/>
    <mergeCell ref="B174:C174"/>
    <mergeCell ref="B177:K177"/>
    <mergeCell ref="B159:J159"/>
    <mergeCell ref="B160:C160"/>
    <mergeCell ref="B162:K162"/>
    <mergeCell ref="B163:J163"/>
    <mergeCell ref="B164:C164"/>
    <mergeCell ref="B167:K167"/>
    <mergeCell ref="B151:J151"/>
    <mergeCell ref="B152:C152"/>
    <mergeCell ref="B154:K154"/>
    <mergeCell ref="B155:J155"/>
    <mergeCell ref="B156:C156"/>
    <mergeCell ref="B158:K158"/>
    <mergeCell ref="B142:J142"/>
    <mergeCell ref="B143:C143"/>
    <mergeCell ref="B146:K146"/>
    <mergeCell ref="B147:J147"/>
    <mergeCell ref="B148:C148"/>
    <mergeCell ref="B150:K150"/>
    <mergeCell ref="B133:J133"/>
    <mergeCell ref="B134:C134"/>
    <mergeCell ref="B136:K136"/>
    <mergeCell ref="B137:J137"/>
    <mergeCell ref="B138:C138"/>
    <mergeCell ref="B141:K141"/>
    <mergeCell ref="B123:J123"/>
    <mergeCell ref="B124:C124"/>
    <mergeCell ref="B127:K127"/>
    <mergeCell ref="B128:J128"/>
    <mergeCell ref="B129:C129"/>
    <mergeCell ref="B132:K132"/>
    <mergeCell ref="B115:J115"/>
    <mergeCell ref="B116:C116"/>
    <mergeCell ref="B118:K118"/>
    <mergeCell ref="B119:J119"/>
    <mergeCell ref="B120:C120"/>
    <mergeCell ref="B122:K122"/>
    <mergeCell ref="B107:J107"/>
    <mergeCell ref="B108:C108"/>
    <mergeCell ref="B110:K110"/>
    <mergeCell ref="B111:J111"/>
    <mergeCell ref="B112:C112"/>
    <mergeCell ref="B114:K114"/>
    <mergeCell ref="B99:J99"/>
    <mergeCell ref="B100:C100"/>
    <mergeCell ref="B102:K102"/>
    <mergeCell ref="B103:J103"/>
    <mergeCell ref="B104:C104"/>
    <mergeCell ref="B106:K106"/>
    <mergeCell ref="B91:J91"/>
    <mergeCell ref="B92:C92"/>
    <mergeCell ref="B94:K94"/>
    <mergeCell ref="B95:J95"/>
    <mergeCell ref="B96:C96"/>
    <mergeCell ref="B98:K98"/>
    <mergeCell ref="B83:J83"/>
    <mergeCell ref="B84:C84"/>
    <mergeCell ref="B86:K86"/>
    <mergeCell ref="B87:J87"/>
    <mergeCell ref="B88:C88"/>
    <mergeCell ref="B90:K90"/>
    <mergeCell ref="B75:J75"/>
    <mergeCell ref="B76:C76"/>
    <mergeCell ref="B78:K78"/>
    <mergeCell ref="B79:J79"/>
    <mergeCell ref="B80:C80"/>
    <mergeCell ref="B82:K82"/>
    <mergeCell ref="B67:J67"/>
    <mergeCell ref="B68:C68"/>
    <mergeCell ref="B70:K70"/>
    <mergeCell ref="B71:J71"/>
    <mergeCell ref="B72:C72"/>
    <mergeCell ref="B74:K74"/>
    <mergeCell ref="B57:J57"/>
    <mergeCell ref="B58:C58"/>
    <mergeCell ref="B61:K61"/>
    <mergeCell ref="B62:J62"/>
    <mergeCell ref="B63:C63"/>
    <mergeCell ref="B66:K66"/>
    <mergeCell ref="B49:J49"/>
    <mergeCell ref="B50:C50"/>
    <mergeCell ref="B52:K52"/>
    <mergeCell ref="B53:J53"/>
    <mergeCell ref="B54:C54"/>
    <mergeCell ref="B56:K56"/>
    <mergeCell ref="B41:J41"/>
    <mergeCell ref="B42:C42"/>
    <mergeCell ref="B44:K44"/>
    <mergeCell ref="B45:J45"/>
    <mergeCell ref="B46:C46"/>
    <mergeCell ref="B48:K48"/>
    <mergeCell ref="B32:J32"/>
    <mergeCell ref="B33:C33"/>
    <mergeCell ref="B35:K35"/>
    <mergeCell ref="B36:J36"/>
    <mergeCell ref="B37:C37"/>
    <mergeCell ref="B40:K40"/>
    <mergeCell ref="B24:J24"/>
    <mergeCell ref="B25:C25"/>
    <mergeCell ref="B27:K27"/>
    <mergeCell ref="B28:J28"/>
    <mergeCell ref="B29:C29"/>
    <mergeCell ref="B31:K31"/>
    <mergeCell ref="B15:J15"/>
    <mergeCell ref="B16:C16"/>
    <mergeCell ref="B19:K19"/>
    <mergeCell ref="B20:J20"/>
    <mergeCell ref="B21:C21"/>
    <mergeCell ref="B23:K23"/>
    <mergeCell ref="B1:J1"/>
    <mergeCell ref="B2:C2"/>
    <mergeCell ref="B7:K7"/>
    <mergeCell ref="B8:J8"/>
    <mergeCell ref="B9:C9"/>
    <mergeCell ref="B14:K14"/>
  </mergeCells>
  <conditionalFormatting sqref="K3">
    <cfRule type="containsText" dxfId="183" priority="1" operator="containsText" text="Atingiu">
      <formula>NOT(ISERROR(SEARCH("Atingiu",K3)))</formula>
    </cfRule>
  </conditionalFormatting>
  <conditionalFormatting sqref="K4">
    <cfRule type="containsText" dxfId="182" priority="2" operator="containsText" text="Atingiu">
      <formula>NOT(ISERROR(SEARCH("Atingiu",K4)))</formula>
    </cfRule>
  </conditionalFormatting>
  <conditionalFormatting sqref="K5">
    <cfRule type="containsText" dxfId="181" priority="3" operator="containsText" text="Atingiu">
      <formula>NOT(ISERROR(SEARCH("Atingiu",K5)))</formula>
    </cfRule>
  </conditionalFormatting>
  <conditionalFormatting sqref="K6">
    <cfRule type="containsText" dxfId="180" priority="4" operator="containsText" text="Atingiu">
      <formula>NOT(ISERROR(SEARCH("Atingiu",K6)))</formula>
    </cfRule>
  </conditionalFormatting>
  <conditionalFormatting sqref="K10">
    <cfRule type="containsText" dxfId="179" priority="5" operator="containsText" text="Atingiu">
      <formula>NOT(ISERROR(SEARCH("Atingiu",K10)))</formula>
    </cfRule>
  </conditionalFormatting>
  <conditionalFormatting sqref="K11">
    <cfRule type="containsText" dxfId="178" priority="6" operator="containsText" text="Atingiu">
      <formula>NOT(ISERROR(SEARCH("Atingiu",K11)))</formula>
    </cfRule>
  </conditionalFormatting>
  <conditionalFormatting sqref="K12">
    <cfRule type="containsText" dxfId="177" priority="7" operator="containsText" text="Atingiu">
      <formula>NOT(ISERROR(SEARCH("Atingiu",K12)))</formula>
    </cfRule>
  </conditionalFormatting>
  <conditionalFormatting sqref="K13">
    <cfRule type="containsText" dxfId="176" priority="8" operator="containsText" text="Atingiu">
      <formula>NOT(ISERROR(SEARCH("Atingiu",K13)))</formula>
    </cfRule>
  </conditionalFormatting>
  <conditionalFormatting sqref="K17">
    <cfRule type="containsText" dxfId="175" priority="9" operator="containsText" text="Atingiu">
      <formula>NOT(ISERROR(SEARCH("Atingiu",K17)))</formula>
    </cfRule>
  </conditionalFormatting>
  <conditionalFormatting sqref="K18">
    <cfRule type="containsText" dxfId="174" priority="10" operator="containsText" text="Atingiu">
      <formula>NOT(ISERROR(SEARCH("Atingiu",K18)))</formula>
    </cfRule>
  </conditionalFormatting>
  <conditionalFormatting sqref="K22">
    <cfRule type="containsText" dxfId="173" priority="11" operator="containsText" text="Atingiu">
      <formula>NOT(ISERROR(SEARCH("Atingiu",K22)))</formula>
    </cfRule>
  </conditionalFormatting>
  <conditionalFormatting sqref="K30">
    <cfRule type="containsText" dxfId="172" priority="12" operator="containsText" text="Atingiu">
      <formula>NOT(ISERROR(SEARCH("Atingiu",K30)))</formula>
    </cfRule>
  </conditionalFormatting>
  <conditionalFormatting sqref="K34">
    <cfRule type="containsText" dxfId="171" priority="13" operator="containsText" text="Atingiu">
      <formula>NOT(ISERROR(SEARCH("Atingiu",K34)))</formula>
    </cfRule>
  </conditionalFormatting>
  <conditionalFormatting sqref="K38">
    <cfRule type="containsText" dxfId="170" priority="14" operator="containsText" text="Atingiu">
      <formula>NOT(ISERROR(SEARCH("Atingiu",K38)))</formula>
    </cfRule>
  </conditionalFormatting>
  <conditionalFormatting sqref="K39">
    <cfRule type="containsText" dxfId="169" priority="15" operator="containsText" text="Atingiu">
      <formula>NOT(ISERROR(SEARCH("Atingiu",K39)))</formula>
    </cfRule>
  </conditionalFormatting>
  <conditionalFormatting sqref="K43">
    <cfRule type="containsText" dxfId="168" priority="16" operator="containsText" text="Atingiu">
      <formula>NOT(ISERROR(SEARCH("Atingiu",K43)))</formula>
    </cfRule>
  </conditionalFormatting>
  <conditionalFormatting sqref="K47">
    <cfRule type="containsText" dxfId="167" priority="17" operator="containsText" text="Atingiu">
      <formula>NOT(ISERROR(SEARCH("Atingiu",K47)))</formula>
    </cfRule>
  </conditionalFormatting>
  <conditionalFormatting sqref="K55">
    <cfRule type="containsText" dxfId="166" priority="18" operator="containsText" text="Atingiu">
      <formula>NOT(ISERROR(SEARCH("Atingiu",K55)))</formula>
    </cfRule>
  </conditionalFormatting>
  <conditionalFormatting sqref="K59">
    <cfRule type="containsText" dxfId="165" priority="19" operator="containsText" text="Atingiu">
      <formula>NOT(ISERROR(SEARCH("Atingiu",K59)))</formula>
    </cfRule>
  </conditionalFormatting>
  <conditionalFormatting sqref="K60">
    <cfRule type="containsText" dxfId="164" priority="20" operator="containsText" text="Atingiu">
      <formula>NOT(ISERROR(SEARCH("Atingiu",K60)))</formula>
    </cfRule>
  </conditionalFormatting>
  <conditionalFormatting sqref="K64">
    <cfRule type="containsText" dxfId="163" priority="21" operator="containsText" text="Atingiu">
      <formula>NOT(ISERROR(SEARCH("Atingiu",K64)))</formula>
    </cfRule>
  </conditionalFormatting>
  <conditionalFormatting sqref="K65">
    <cfRule type="containsText" dxfId="162" priority="22" operator="containsText" text="Atingiu">
      <formula>NOT(ISERROR(SEARCH("Atingiu",K65)))</formula>
    </cfRule>
  </conditionalFormatting>
  <conditionalFormatting sqref="K69">
    <cfRule type="containsText" dxfId="161" priority="23" operator="containsText" text="Atingiu">
      <formula>NOT(ISERROR(SEARCH("Atingiu",K69)))</formula>
    </cfRule>
  </conditionalFormatting>
  <conditionalFormatting sqref="K73">
    <cfRule type="containsText" dxfId="160" priority="24" operator="containsText" text="Atingiu">
      <formula>NOT(ISERROR(SEARCH("Atingiu",K73)))</formula>
    </cfRule>
  </conditionalFormatting>
  <conditionalFormatting sqref="K77">
    <cfRule type="containsText" dxfId="159" priority="25" operator="containsText" text="Atingiu">
      <formula>NOT(ISERROR(SEARCH("Atingiu",K77)))</formula>
    </cfRule>
  </conditionalFormatting>
  <conditionalFormatting sqref="K81">
    <cfRule type="containsText" dxfId="158" priority="26" operator="containsText" text="Atingiu">
      <formula>NOT(ISERROR(SEARCH("Atingiu",K81)))</formula>
    </cfRule>
  </conditionalFormatting>
  <conditionalFormatting sqref="K85">
    <cfRule type="containsText" dxfId="157" priority="27" operator="containsText" text="Atingiu">
      <formula>NOT(ISERROR(SEARCH("Atingiu",K85)))</formula>
    </cfRule>
  </conditionalFormatting>
  <conditionalFormatting sqref="K89">
    <cfRule type="containsText" dxfId="156" priority="28" operator="containsText" text="Atingiu">
      <formula>NOT(ISERROR(SEARCH("Atingiu",K89)))</formula>
    </cfRule>
  </conditionalFormatting>
  <conditionalFormatting sqref="K93">
    <cfRule type="containsText" dxfId="155" priority="29" operator="containsText" text="Atingiu">
      <formula>NOT(ISERROR(SEARCH("Atingiu",K93)))</formula>
    </cfRule>
  </conditionalFormatting>
  <conditionalFormatting sqref="K97">
    <cfRule type="containsText" dxfId="154" priority="30" operator="containsText" text="Atingiu">
      <formula>NOT(ISERROR(SEARCH("Atingiu",K97)))</formula>
    </cfRule>
  </conditionalFormatting>
  <conditionalFormatting sqref="K101">
    <cfRule type="containsText" dxfId="153" priority="31" operator="containsText" text="Atingiu">
      <formula>NOT(ISERROR(SEARCH("Atingiu",K101)))</formula>
    </cfRule>
  </conditionalFormatting>
  <conditionalFormatting sqref="K105">
    <cfRule type="containsText" dxfId="152" priority="32" operator="containsText" text="Atingiu">
      <formula>NOT(ISERROR(SEARCH("Atingiu",K105)))</formula>
    </cfRule>
  </conditionalFormatting>
  <conditionalFormatting sqref="K109">
    <cfRule type="containsText" dxfId="151" priority="33" operator="containsText" text="Atingiu">
      <formula>NOT(ISERROR(SEARCH("Atingiu",K109)))</formula>
    </cfRule>
  </conditionalFormatting>
  <conditionalFormatting sqref="K113">
    <cfRule type="containsText" dxfId="150" priority="34" operator="containsText" text="Atingiu">
      <formula>NOT(ISERROR(SEARCH("Atingiu",K113)))</formula>
    </cfRule>
  </conditionalFormatting>
  <conditionalFormatting sqref="K117">
    <cfRule type="containsText" dxfId="149" priority="35" operator="containsText" text="Atingiu">
      <formula>NOT(ISERROR(SEARCH("Atingiu",K117)))</formula>
    </cfRule>
  </conditionalFormatting>
  <conditionalFormatting sqref="K121">
    <cfRule type="containsText" dxfId="148" priority="36" operator="containsText" text="Atingiu">
      <formula>NOT(ISERROR(SEARCH("Atingiu",K121)))</formula>
    </cfRule>
  </conditionalFormatting>
  <conditionalFormatting sqref="K125">
    <cfRule type="containsText" dxfId="147" priority="37" operator="containsText" text="Atingiu">
      <formula>NOT(ISERROR(SEARCH("Atingiu",K125)))</formula>
    </cfRule>
  </conditionalFormatting>
  <conditionalFormatting sqref="K126">
    <cfRule type="containsText" dxfId="146" priority="38" operator="containsText" text="Atingiu">
      <formula>NOT(ISERROR(SEARCH("Atingiu",K126)))</formula>
    </cfRule>
  </conditionalFormatting>
  <conditionalFormatting sqref="K130">
    <cfRule type="containsText" dxfId="145" priority="39" operator="containsText" text="Atingiu">
      <formula>NOT(ISERROR(SEARCH("Atingiu",K130)))</formula>
    </cfRule>
  </conditionalFormatting>
  <conditionalFormatting sqref="K131">
    <cfRule type="containsText" dxfId="144" priority="40" operator="containsText" text="Atingiu">
      <formula>NOT(ISERROR(SEARCH("Atingiu",K131)))</formula>
    </cfRule>
  </conditionalFormatting>
  <conditionalFormatting sqref="K135">
    <cfRule type="containsText" dxfId="143" priority="41" operator="containsText" text="Atingiu">
      <formula>NOT(ISERROR(SEARCH("Atingiu",K135)))</formula>
    </cfRule>
  </conditionalFormatting>
  <conditionalFormatting sqref="K139">
    <cfRule type="containsText" dxfId="142" priority="42" operator="containsText" text="Atingiu">
      <formula>NOT(ISERROR(SEARCH("Atingiu",K139)))</formula>
    </cfRule>
  </conditionalFormatting>
  <conditionalFormatting sqref="K140">
    <cfRule type="containsText" dxfId="141" priority="43" operator="containsText" text="Atingiu">
      <formula>NOT(ISERROR(SEARCH("Atingiu",K140)))</formula>
    </cfRule>
  </conditionalFormatting>
  <conditionalFormatting sqref="K144">
    <cfRule type="containsText" dxfId="140" priority="44" operator="containsText" text="Atingiu">
      <formula>NOT(ISERROR(SEARCH("Atingiu",K144)))</formula>
    </cfRule>
  </conditionalFormatting>
  <conditionalFormatting sqref="K145">
    <cfRule type="containsText" dxfId="139" priority="45" operator="containsText" text="Atingiu">
      <formula>NOT(ISERROR(SEARCH("Atingiu",K145)))</formula>
    </cfRule>
  </conditionalFormatting>
  <conditionalFormatting sqref="K149">
    <cfRule type="containsText" dxfId="138" priority="46" operator="containsText" text="Atingiu">
      <formula>NOT(ISERROR(SEARCH("Atingiu",K149)))</formula>
    </cfRule>
  </conditionalFormatting>
  <conditionalFormatting sqref="K153">
    <cfRule type="containsText" dxfId="137" priority="47" operator="containsText" text="Atingiu">
      <formula>NOT(ISERROR(SEARCH("Atingiu",K153)))</formula>
    </cfRule>
  </conditionalFormatting>
  <conditionalFormatting sqref="K157">
    <cfRule type="containsText" dxfId="136" priority="48" operator="containsText" text="Atingiu">
      <formula>NOT(ISERROR(SEARCH("Atingiu",K157)))</formula>
    </cfRule>
  </conditionalFormatting>
  <conditionalFormatting sqref="K161">
    <cfRule type="containsText" dxfId="135" priority="49" operator="containsText" text="Atingiu">
      <formula>NOT(ISERROR(SEARCH("Atingiu",K161)))</formula>
    </cfRule>
  </conditionalFormatting>
  <conditionalFormatting sqref="K165">
    <cfRule type="containsText" dxfId="134" priority="50" operator="containsText" text="Atingiu">
      <formula>NOT(ISERROR(SEARCH("Atingiu",K165)))</formula>
    </cfRule>
  </conditionalFormatting>
  <conditionalFormatting sqref="K166">
    <cfRule type="containsText" dxfId="133" priority="51" operator="containsText" text="Atingiu">
      <formula>NOT(ISERROR(SEARCH("Atingiu",K166)))</formula>
    </cfRule>
  </conditionalFormatting>
  <conditionalFormatting sqref="K170">
    <cfRule type="containsText" dxfId="132" priority="52" operator="containsText" text="Atingiu">
      <formula>NOT(ISERROR(SEARCH("Atingiu",K170)))</formula>
    </cfRule>
  </conditionalFormatting>
  <conditionalFormatting sqref="K171">
    <cfRule type="containsText" dxfId="131" priority="53" operator="containsText" text="Atingiu">
      <formula>NOT(ISERROR(SEARCH("Atingiu",K171)))</formula>
    </cfRule>
  </conditionalFormatting>
  <conditionalFormatting sqref="K175">
    <cfRule type="containsText" dxfId="130" priority="54" operator="containsText" text="Atingiu">
      <formula>NOT(ISERROR(SEARCH("Atingiu",K175)))</formula>
    </cfRule>
  </conditionalFormatting>
  <conditionalFormatting sqref="K176">
    <cfRule type="containsText" dxfId="129" priority="55" operator="containsText" text="Atingiu">
      <formula>NOT(ISERROR(SEARCH("Atingiu",K176)))</formula>
    </cfRule>
  </conditionalFormatting>
  <conditionalFormatting sqref="K180">
    <cfRule type="containsText" dxfId="128" priority="56" operator="containsText" text="Atingiu">
      <formula>NOT(ISERROR(SEARCH("Atingiu",K180)))</formula>
    </cfRule>
  </conditionalFormatting>
  <conditionalFormatting sqref="K181">
    <cfRule type="containsText" dxfId="127" priority="57" operator="containsText" text="Atingiu">
      <formula>NOT(ISERROR(SEARCH("Atingiu",K181)))</formula>
    </cfRule>
  </conditionalFormatting>
  <conditionalFormatting sqref="K185">
    <cfRule type="containsText" dxfId="126" priority="58" operator="containsText" text="Atingiu">
      <formula>NOT(ISERROR(SEARCH("Atingiu",K185)))</formula>
    </cfRule>
  </conditionalFormatting>
  <conditionalFormatting sqref="K186">
    <cfRule type="containsText" dxfId="125" priority="59" operator="containsText" text="Atingiu">
      <formula>NOT(ISERROR(SEARCH("Atingiu",K186)))</formula>
    </cfRule>
  </conditionalFormatting>
  <conditionalFormatting sqref="K190">
    <cfRule type="containsText" dxfId="124" priority="60" operator="containsText" text="Atingiu">
      <formula>NOT(ISERROR(SEARCH("Atingiu",K190)))</formula>
    </cfRule>
  </conditionalFormatting>
  <conditionalFormatting sqref="K191">
    <cfRule type="containsText" dxfId="123" priority="61" operator="containsText" text="Atingiu">
      <formula>NOT(ISERROR(SEARCH("Atingiu",K191)))</formula>
    </cfRule>
  </conditionalFormatting>
  <conditionalFormatting sqref="K195">
    <cfRule type="containsText" dxfId="122" priority="62" operator="containsText" text="Atingiu">
      <formula>NOT(ISERROR(SEARCH("Atingiu",K195)))</formula>
    </cfRule>
  </conditionalFormatting>
  <conditionalFormatting sqref="K199">
    <cfRule type="containsText" dxfId="121" priority="63" operator="containsText" text="Atingiu">
      <formula>NOT(ISERROR(SEARCH("Atingiu",K199)))</formula>
    </cfRule>
  </conditionalFormatting>
  <conditionalFormatting sqref="K203">
    <cfRule type="containsText" dxfId="120" priority="64" operator="containsText" text="Atingiu">
      <formula>NOT(ISERROR(SEARCH("Atingiu",K203)))</formula>
    </cfRule>
  </conditionalFormatting>
  <conditionalFormatting sqref="K204">
    <cfRule type="containsText" dxfId="119" priority="65" operator="containsText" text="Atingiu">
      <formula>NOT(ISERROR(SEARCH("Atingiu",K204)))</formula>
    </cfRule>
  </conditionalFormatting>
  <conditionalFormatting sqref="K205">
    <cfRule type="containsText" dxfId="118" priority="66" operator="containsText" text="Atingiu">
      <formula>NOT(ISERROR(SEARCH("Atingiu",K205)))</formula>
    </cfRule>
  </conditionalFormatting>
  <conditionalFormatting sqref="K209">
    <cfRule type="containsText" dxfId="117" priority="67" operator="containsText" text="Atingiu">
      <formula>NOT(ISERROR(SEARCH("Atingiu",K209)))</formula>
    </cfRule>
  </conditionalFormatting>
  <conditionalFormatting sqref="K210">
    <cfRule type="containsText" dxfId="116" priority="68" operator="containsText" text="Atingiu">
      <formula>NOT(ISERROR(SEARCH("Atingiu",K210)))</formula>
    </cfRule>
  </conditionalFormatting>
  <conditionalFormatting sqref="K211">
    <cfRule type="containsText" dxfId="115" priority="69" operator="containsText" text="Atingiu">
      <formula>NOT(ISERROR(SEARCH("Atingiu",K211)))</formula>
    </cfRule>
  </conditionalFormatting>
  <conditionalFormatting sqref="K215">
    <cfRule type="containsText" dxfId="114" priority="70" operator="containsText" text="Atingiu">
      <formula>NOT(ISERROR(SEARCH("Atingiu",K215)))</formula>
    </cfRule>
  </conditionalFormatting>
  <conditionalFormatting sqref="K219">
    <cfRule type="containsText" dxfId="113" priority="71" operator="containsText" text="Atingiu">
      <formula>NOT(ISERROR(SEARCH("Atingiu",K219)))</formula>
    </cfRule>
  </conditionalFormatting>
  <conditionalFormatting sqref="K220">
    <cfRule type="containsText" dxfId="112" priority="72" operator="containsText" text="Atingiu">
      <formula>NOT(ISERROR(SEARCH("Atingiu",K220)))</formula>
    </cfRule>
  </conditionalFormatting>
  <conditionalFormatting sqref="K224">
    <cfRule type="containsText" dxfId="111" priority="73" operator="containsText" text="Atingiu">
      <formula>NOT(ISERROR(SEARCH("Atingiu",K224)))</formula>
    </cfRule>
  </conditionalFormatting>
  <conditionalFormatting sqref="K228">
    <cfRule type="containsText" dxfId="110" priority="74" operator="containsText" text="Atingiu">
      <formula>NOT(ISERROR(SEARCH("Atingiu",K228)))</formula>
    </cfRule>
  </conditionalFormatting>
  <conditionalFormatting sqref="K232">
    <cfRule type="containsText" dxfId="109" priority="75" operator="containsText" text="Atingiu">
      <formula>NOT(ISERROR(SEARCH("Atingiu",K232)))</formula>
    </cfRule>
  </conditionalFormatting>
  <conditionalFormatting sqref="K236">
    <cfRule type="containsText" dxfId="108" priority="76" operator="containsText" text="Atingiu">
      <formula>NOT(ISERROR(SEARCH("Atingiu",K236)))</formula>
    </cfRule>
  </conditionalFormatting>
  <conditionalFormatting sqref="K240">
    <cfRule type="containsText" dxfId="107" priority="77" operator="containsText" text="Atingiu">
      <formula>NOT(ISERROR(SEARCH("Atingiu",K240)))</formula>
    </cfRule>
  </conditionalFormatting>
  <conditionalFormatting sqref="K244">
    <cfRule type="containsText" dxfId="106" priority="78" operator="containsText" text="Atingiu">
      <formula>NOT(ISERROR(SEARCH("Atingiu",K244)))</formula>
    </cfRule>
  </conditionalFormatting>
  <conditionalFormatting sqref="K248">
    <cfRule type="containsText" dxfId="105" priority="79" operator="containsText" text="Atingiu">
      <formula>NOT(ISERROR(SEARCH("Atingiu",K248)))</formula>
    </cfRule>
  </conditionalFormatting>
  <conditionalFormatting sqref="K249">
    <cfRule type="containsText" dxfId="104" priority="80" operator="containsText" text="Atingiu">
      <formula>NOT(ISERROR(SEARCH("Atingiu",K249)))</formula>
    </cfRule>
  </conditionalFormatting>
  <conditionalFormatting sqref="K250">
    <cfRule type="containsText" dxfId="103" priority="81" operator="containsText" text="Atingiu">
      <formula>NOT(ISERROR(SEARCH("Atingiu",K250)))</formula>
    </cfRule>
  </conditionalFormatting>
  <conditionalFormatting sqref="K251">
    <cfRule type="containsText" dxfId="102" priority="82" operator="containsText" text="Atingiu">
      <formula>NOT(ISERROR(SEARCH("Atingiu",K251)))</formula>
    </cfRule>
  </conditionalFormatting>
  <conditionalFormatting sqref="K255">
    <cfRule type="containsText" dxfId="101" priority="83" operator="containsText" text="Atingiu">
      <formula>NOT(ISERROR(SEARCH("Atingiu",K255)))</formula>
    </cfRule>
  </conditionalFormatting>
  <conditionalFormatting sqref="K256">
    <cfRule type="containsText" dxfId="100" priority="84" operator="containsText" text="Atingiu">
      <formula>NOT(ISERROR(SEARCH("Atingiu",K256)))</formula>
    </cfRule>
  </conditionalFormatting>
  <conditionalFormatting sqref="K257">
    <cfRule type="containsText" dxfId="99" priority="85" operator="containsText" text="Atingiu">
      <formula>NOT(ISERROR(SEARCH("Atingiu",K257)))</formula>
    </cfRule>
  </conditionalFormatting>
  <conditionalFormatting sqref="K261">
    <cfRule type="containsText" dxfId="98" priority="86" operator="containsText" text="Atingiu">
      <formula>NOT(ISERROR(SEARCH("Atingiu",K261)))</formula>
    </cfRule>
  </conditionalFormatting>
  <conditionalFormatting sqref="K265">
    <cfRule type="containsText" dxfId="97" priority="87" operator="containsText" text="Atingiu">
      <formula>NOT(ISERROR(SEARCH("Atingiu",K265)))</formula>
    </cfRule>
  </conditionalFormatting>
  <conditionalFormatting sqref="K269">
    <cfRule type="containsText" dxfId="96" priority="88" operator="containsText" text="Atingiu">
      <formula>NOT(ISERROR(SEARCH("Atingiu",K269)))</formula>
    </cfRule>
  </conditionalFormatting>
  <conditionalFormatting sqref="K270">
    <cfRule type="containsText" dxfId="95" priority="89" operator="containsText" text="Atingiu">
      <formula>NOT(ISERROR(SEARCH("Atingiu",K270)))</formula>
    </cfRule>
  </conditionalFormatting>
  <conditionalFormatting sqref="K274">
    <cfRule type="containsText" dxfId="94" priority="90" operator="containsText" text="Atingiu">
      <formula>NOT(ISERROR(SEARCH("Atingiu",K274)))</formula>
    </cfRule>
  </conditionalFormatting>
  <conditionalFormatting sqref="K275">
    <cfRule type="containsText" dxfId="93" priority="91" operator="containsText" text="Atingiu">
      <formula>NOT(ISERROR(SEARCH("Atingiu",K275)))</formula>
    </cfRule>
  </conditionalFormatting>
  <conditionalFormatting sqref="K279">
    <cfRule type="containsText" dxfId="92" priority="92" operator="containsText" text="Atingiu">
      <formula>NOT(ISERROR(SEARCH("Atingiu",K279)))</formula>
    </cfRule>
  </conditionalFormatting>
  <conditionalFormatting sqref="K280">
    <cfRule type="containsText" dxfId="91" priority="93" operator="containsText" text="Atingiu">
      <formula>NOT(ISERROR(SEARCH("Atingiu",K280)))</formula>
    </cfRule>
  </conditionalFormatting>
  <conditionalFormatting sqref="K284">
    <cfRule type="containsText" dxfId="90" priority="94" operator="containsText" text="Atingiu">
      <formula>NOT(ISERROR(SEARCH("Atingiu",K284)))</formula>
    </cfRule>
  </conditionalFormatting>
  <conditionalFormatting sqref="K285">
    <cfRule type="containsText" dxfId="89" priority="95" operator="containsText" text="Atingiu">
      <formula>NOT(ISERROR(SEARCH("Atingiu",K285)))</formula>
    </cfRule>
  </conditionalFormatting>
  <conditionalFormatting sqref="K289">
    <cfRule type="containsText" dxfId="88" priority="96" operator="containsText" text="Atingiu">
      <formula>NOT(ISERROR(SEARCH("Atingiu",K289)))</formula>
    </cfRule>
  </conditionalFormatting>
  <conditionalFormatting sqref="K293">
    <cfRule type="containsText" dxfId="87" priority="97" operator="containsText" text="Atingiu">
      <formula>NOT(ISERROR(SEARCH("Atingiu",K293)))</formula>
    </cfRule>
  </conditionalFormatting>
  <conditionalFormatting sqref="K297">
    <cfRule type="containsText" dxfId="86" priority="98" operator="containsText" text="Atingiu">
      <formula>NOT(ISERROR(SEARCH("Atingiu",K297)))</formula>
    </cfRule>
  </conditionalFormatting>
  <conditionalFormatting sqref="K301">
    <cfRule type="containsText" dxfId="85" priority="99" operator="containsText" text="Atingiu">
      <formula>NOT(ISERROR(SEARCH("Atingiu",K301)))</formula>
    </cfRule>
  </conditionalFormatting>
  <conditionalFormatting sqref="K305">
    <cfRule type="containsText" dxfId="84" priority="100" operator="containsText" text="Atingiu">
      <formula>NOT(ISERROR(SEARCH("Atingiu",K305)))</formula>
    </cfRule>
  </conditionalFormatting>
  <conditionalFormatting sqref="K309">
    <cfRule type="containsText" dxfId="83" priority="101" operator="containsText" text="Atingiu">
      <formula>NOT(ISERROR(SEARCH("Atingiu",K309)))</formula>
    </cfRule>
  </conditionalFormatting>
  <conditionalFormatting sqref="K313">
    <cfRule type="containsText" dxfId="82" priority="102" operator="containsText" text="Atingiu">
      <formula>NOT(ISERROR(SEARCH("Atingiu",K313)))</formula>
    </cfRule>
  </conditionalFormatting>
  <conditionalFormatting sqref="K314">
    <cfRule type="containsText" dxfId="81" priority="103" operator="containsText" text="Atingiu">
      <formula>NOT(ISERROR(SEARCH("Atingiu",K314)))</formula>
    </cfRule>
  </conditionalFormatting>
  <conditionalFormatting sqref="K318">
    <cfRule type="containsText" dxfId="80" priority="104" operator="containsText" text="Atingiu">
      <formula>NOT(ISERROR(SEARCH("Atingiu",K318)))</formula>
    </cfRule>
  </conditionalFormatting>
  <conditionalFormatting sqref="K322">
    <cfRule type="containsText" dxfId="79" priority="105" operator="containsText" text="Atingiu">
      <formula>NOT(ISERROR(SEARCH("Atingiu",K322)))</formula>
    </cfRule>
  </conditionalFormatting>
  <conditionalFormatting sqref="K326">
    <cfRule type="containsText" dxfId="78" priority="106" operator="containsText" text="Atingiu">
      <formula>NOT(ISERROR(SEARCH("Atingiu",K326)))</formula>
    </cfRule>
  </conditionalFormatting>
  <conditionalFormatting sqref="K330">
    <cfRule type="containsText" dxfId="77" priority="107" operator="containsText" text="Atingiu">
      <formula>NOT(ISERROR(SEARCH("Atingiu",K330)))</formula>
    </cfRule>
  </conditionalFormatting>
  <conditionalFormatting sqref="K334">
    <cfRule type="containsText" dxfId="76" priority="108" operator="containsText" text="Atingiu">
      <formula>NOT(ISERROR(SEARCH("Atingiu",K334)))</formula>
    </cfRule>
  </conditionalFormatting>
  <conditionalFormatting sqref="K338">
    <cfRule type="containsText" dxfId="75" priority="109" operator="containsText" text="Atingiu">
      <formula>NOT(ISERROR(SEARCH("Atingiu",K338)))</formula>
    </cfRule>
  </conditionalFormatting>
  <conditionalFormatting sqref="K342">
    <cfRule type="containsText" dxfId="74" priority="110" operator="containsText" text="Atingiu">
      <formula>NOT(ISERROR(SEARCH("Atingiu",K342)))</formula>
    </cfRule>
  </conditionalFormatting>
  <conditionalFormatting sqref="K346">
    <cfRule type="containsText" dxfId="73" priority="111" operator="containsText" text="Atingiu">
      <formula>NOT(ISERROR(SEARCH("Atingiu",K346)))</formula>
    </cfRule>
  </conditionalFormatting>
  <conditionalFormatting sqref="K350">
    <cfRule type="containsText" dxfId="72" priority="112" operator="containsText" text="Atingiu">
      <formula>NOT(ISERROR(SEARCH("Atingiu",K350)))</formula>
    </cfRule>
  </conditionalFormatting>
  <conditionalFormatting sqref="K354">
    <cfRule type="containsText" dxfId="71" priority="113" operator="containsText" text="Atingiu">
      <formula>NOT(ISERROR(SEARCH("Atingiu",K354)))</formula>
    </cfRule>
  </conditionalFormatting>
  <conditionalFormatting sqref="K358">
    <cfRule type="containsText" dxfId="70" priority="114" operator="containsText" text="Atingiu">
      <formula>NOT(ISERROR(SEARCH("Atingiu",K358)))</formula>
    </cfRule>
  </conditionalFormatting>
  <conditionalFormatting sqref="K362">
    <cfRule type="containsText" dxfId="69" priority="115" operator="containsText" text="Atingiu">
      <formula>NOT(ISERROR(SEARCH("Atingiu",K362)))</formula>
    </cfRule>
  </conditionalFormatting>
  <conditionalFormatting sqref="K366">
    <cfRule type="containsText" dxfId="68" priority="116" operator="containsText" text="Atingiu">
      <formula>NOT(ISERROR(SEARCH("Atingiu",K366)))</formula>
    </cfRule>
  </conditionalFormatting>
  <conditionalFormatting sqref="K370">
    <cfRule type="containsText" dxfId="67" priority="117" operator="containsText" text="Atingiu">
      <formula>NOT(ISERROR(SEARCH("Atingiu",K370)))</formula>
    </cfRule>
  </conditionalFormatting>
  <conditionalFormatting sqref="K374">
    <cfRule type="containsText" dxfId="66" priority="118" operator="containsText" text="Atingiu">
      <formula>NOT(ISERROR(SEARCH("Atingiu",K374)))</formula>
    </cfRule>
  </conditionalFormatting>
  <conditionalFormatting sqref="K378">
    <cfRule type="containsText" dxfId="65" priority="119" operator="containsText" text="Atingiu">
      <formula>NOT(ISERROR(SEARCH("Atingiu",K378)))</formula>
    </cfRule>
  </conditionalFormatting>
  <conditionalFormatting sqref="K382">
    <cfRule type="containsText" dxfId="64" priority="120" operator="containsText" text="Atingiu">
      <formula>NOT(ISERROR(SEARCH("Atingiu",K382)))</formula>
    </cfRule>
  </conditionalFormatting>
  <conditionalFormatting sqref="K386">
    <cfRule type="containsText" dxfId="63" priority="121" operator="containsText" text="Atingiu">
      <formula>NOT(ISERROR(SEARCH("Atingiu",K386)))</formula>
    </cfRule>
  </conditionalFormatting>
  <conditionalFormatting sqref="K390">
    <cfRule type="containsText" dxfId="62" priority="122" operator="containsText" text="Atingiu">
      <formula>NOT(ISERROR(SEARCH("Atingiu",K390)))</formula>
    </cfRule>
  </conditionalFormatting>
  <conditionalFormatting sqref="K394">
    <cfRule type="containsText" dxfId="61" priority="123" operator="containsText" text="Atingiu">
      <formula>NOT(ISERROR(SEARCH("Atingiu",K394)))</formula>
    </cfRule>
  </conditionalFormatting>
  <conditionalFormatting sqref="K398">
    <cfRule type="containsText" dxfId="60" priority="124" operator="containsText" text="Atingiu">
      <formula>NOT(ISERROR(SEARCH("Atingiu",K398)))</formula>
    </cfRule>
  </conditionalFormatting>
  <conditionalFormatting sqref="K399">
    <cfRule type="containsText" dxfId="59" priority="125" operator="containsText" text="Atingiu">
      <formula>NOT(ISERROR(SEARCH("Atingiu",K399)))</formula>
    </cfRule>
  </conditionalFormatting>
  <conditionalFormatting sqref="K400">
    <cfRule type="containsText" dxfId="58" priority="126" operator="containsText" text="Atingiu">
      <formula>NOT(ISERROR(SEARCH("Atingiu",K400)))</formula>
    </cfRule>
  </conditionalFormatting>
  <conditionalFormatting sqref="K401">
    <cfRule type="containsText" dxfId="57" priority="127" operator="containsText" text="Atingiu">
      <formula>NOT(ISERROR(SEARCH("Atingiu",K401)))</formula>
    </cfRule>
  </conditionalFormatting>
  <conditionalFormatting sqref="K405">
    <cfRule type="containsText" dxfId="56" priority="128" operator="containsText" text="Atingiu">
      <formula>NOT(ISERROR(SEARCH("Atingiu",K405)))</formula>
    </cfRule>
  </conditionalFormatting>
  <conditionalFormatting sqref="K406">
    <cfRule type="containsText" dxfId="55" priority="129" operator="containsText" text="Atingiu">
      <formula>NOT(ISERROR(SEARCH("Atingiu",K406)))</formula>
    </cfRule>
  </conditionalFormatting>
  <conditionalFormatting sqref="K407">
    <cfRule type="containsText" dxfId="54" priority="130" operator="containsText" text="Atingiu">
      <formula>NOT(ISERROR(SEARCH("Atingiu",K407)))</formula>
    </cfRule>
  </conditionalFormatting>
  <conditionalFormatting sqref="K408">
    <cfRule type="containsText" dxfId="53" priority="131" operator="containsText" text="Atingiu">
      <formula>NOT(ISERROR(SEARCH("Atingiu",K408)))</formula>
    </cfRule>
  </conditionalFormatting>
  <conditionalFormatting sqref="K409">
    <cfRule type="containsText" dxfId="52" priority="132" operator="containsText" text="Atingiu">
      <formula>NOT(ISERROR(SEARCH("Atingiu",K409)))</formula>
    </cfRule>
  </conditionalFormatting>
  <conditionalFormatting sqref="K413">
    <cfRule type="containsText" dxfId="51" priority="133" operator="containsText" text="Atingiu">
      <formula>NOT(ISERROR(SEARCH("Atingiu",K413)))</formula>
    </cfRule>
  </conditionalFormatting>
  <conditionalFormatting sqref="K414">
    <cfRule type="containsText" dxfId="50" priority="134" operator="containsText" text="Atingiu">
      <formula>NOT(ISERROR(SEARCH("Atingiu",K414)))</formula>
    </cfRule>
  </conditionalFormatting>
  <conditionalFormatting sqref="K418">
    <cfRule type="containsText" dxfId="49" priority="135" operator="containsText" text="Atingiu">
      <formula>NOT(ISERROR(SEARCH("Atingiu",K418)))</formula>
    </cfRule>
  </conditionalFormatting>
  <conditionalFormatting sqref="K419">
    <cfRule type="containsText" dxfId="48" priority="136" operator="containsText" text="Atingiu">
      <formula>NOT(ISERROR(SEARCH("Atingiu",K419)))</formula>
    </cfRule>
  </conditionalFormatting>
  <conditionalFormatting sqref="K423">
    <cfRule type="containsText" dxfId="47" priority="137" operator="containsText" text="Atingiu">
      <formula>NOT(ISERROR(SEARCH("Atingiu",K423)))</formula>
    </cfRule>
  </conditionalFormatting>
  <conditionalFormatting sqref="K431">
    <cfRule type="containsText" dxfId="46" priority="138" operator="containsText" text="Atingiu">
      <formula>NOT(ISERROR(SEARCH("Atingiu",K431)))</formula>
    </cfRule>
  </conditionalFormatting>
  <conditionalFormatting sqref="K439">
    <cfRule type="containsText" dxfId="45" priority="139" operator="containsText" text="Atingiu">
      <formula>NOT(ISERROR(SEARCH("Atingiu",K439)))</formula>
    </cfRule>
  </conditionalFormatting>
  <conditionalFormatting sqref="K440">
    <cfRule type="containsText" dxfId="44" priority="140" operator="containsText" text="Atingiu">
      <formula>NOT(ISERROR(SEARCH("Atingiu",K440)))</formula>
    </cfRule>
  </conditionalFormatting>
  <conditionalFormatting sqref="K441">
    <cfRule type="containsText" dxfId="43" priority="141" operator="containsText" text="Atingiu">
      <formula>NOT(ISERROR(SEARCH("Atingiu",K441)))</formula>
    </cfRule>
  </conditionalFormatting>
  <conditionalFormatting sqref="K445">
    <cfRule type="containsText" dxfId="42" priority="142" operator="containsText" text="Atingiu">
      <formula>NOT(ISERROR(SEARCH("Atingiu",K445)))</formula>
    </cfRule>
  </conditionalFormatting>
  <conditionalFormatting sqref="K446">
    <cfRule type="containsText" dxfId="41" priority="143" operator="containsText" text="Atingiu">
      <formula>NOT(ISERROR(SEARCH("Atingiu",K446)))</formula>
    </cfRule>
  </conditionalFormatting>
  <conditionalFormatting sqref="K450">
    <cfRule type="containsText" dxfId="40" priority="144" operator="containsText" text="Atingiu">
      <formula>NOT(ISERROR(SEARCH("Atingiu",K450)))</formula>
    </cfRule>
  </conditionalFormatting>
  <conditionalFormatting sqref="K454">
    <cfRule type="containsText" dxfId="39" priority="145" operator="containsText" text="Atingiu">
      <formula>NOT(ISERROR(SEARCH("Atingiu",K454)))</formula>
    </cfRule>
  </conditionalFormatting>
  <conditionalFormatting sqref="K458">
    <cfRule type="containsText" dxfId="38" priority="146" operator="containsText" text="Atingiu">
      <formula>NOT(ISERROR(SEARCH("Atingiu",K458)))</formula>
    </cfRule>
  </conditionalFormatting>
  <conditionalFormatting sqref="K459">
    <cfRule type="containsText" dxfId="37" priority="147" operator="containsText" text="Atingiu">
      <formula>NOT(ISERROR(SEARCH("Atingiu",K459)))</formula>
    </cfRule>
  </conditionalFormatting>
  <conditionalFormatting sqref="K463">
    <cfRule type="containsText" dxfId="36" priority="148" operator="containsText" text="Atingiu">
      <formula>NOT(ISERROR(SEARCH("Atingiu",K463)))</formula>
    </cfRule>
  </conditionalFormatting>
  <conditionalFormatting sqref="K467">
    <cfRule type="containsText" dxfId="35" priority="149" operator="containsText" text="Atingiu">
      <formula>NOT(ISERROR(SEARCH("Atingiu",K467)))</formula>
    </cfRule>
  </conditionalFormatting>
  <conditionalFormatting sqref="K468">
    <cfRule type="containsText" dxfId="34" priority="150" operator="containsText" text="Atingiu">
      <formula>NOT(ISERROR(SEARCH("Atingiu",K468)))</formula>
    </cfRule>
  </conditionalFormatting>
  <conditionalFormatting sqref="K472">
    <cfRule type="containsText" dxfId="33" priority="151" operator="containsText" text="Atingiu">
      <formula>NOT(ISERROR(SEARCH("Atingiu",K472)))</formula>
    </cfRule>
  </conditionalFormatting>
  <conditionalFormatting sqref="K473">
    <cfRule type="containsText" dxfId="32" priority="152" operator="containsText" text="Atingiu">
      <formula>NOT(ISERROR(SEARCH("Atingiu",K473)))</formula>
    </cfRule>
  </conditionalFormatting>
  <conditionalFormatting sqref="K477">
    <cfRule type="containsText" dxfId="31" priority="153" operator="containsText" text="Atingiu">
      <formula>NOT(ISERROR(SEARCH("Atingiu",K477)))</formula>
    </cfRule>
  </conditionalFormatting>
  <conditionalFormatting sqref="K481">
    <cfRule type="containsText" dxfId="30" priority="154" operator="containsText" text="Atingiu">
      <formula>NOT(ISERROR(SEARCH("Atingiu",K481)))</formula>
    </cfRule>
  </conditionalFormatting>
  <conditionalFormatting sqref="K482">
    <cfRule type="containsText" dxfId="29" priority="155" operator="containsText" text="Atingiu">
      <formula>NOT(ISERROR(SEARCH("Atingiu",K482)))</formula>
    </cfRule>
  </conditionalFormatting>
  <conditionalFormatting sqref="K486">
    <cfRule type="containsText" dxfId="28" priority="156" operator="containsText" text="Atingiu">
      <formula>NOT(ISERROR(SEARCH("Atingiu",K486)))</formula>
    </cfRule>
  </conditionalFormatting>
  <conditionalFormatting sqref="K487">
    <cfRule type="containsText" dxfId="27" priority="157" operator="containsText" text="Atingiu">
      <formula>NOT(ISERROR(SEARCH("Atingiu",K487)))</formula>
    </cfRule>
  </conditionalFormatting>
  <conditionalFormatting sqref="K491">
    <cfRule type="containsText" dxfId="26" priority="158" operator="containsText" text="Atingiu">
      <formula>NOT(ISERROR(SEARCH("Atingiu",K491)))</formula>
    </cfRule>
  </conditionalFormatting>
  <conditionalFormatting sqref="K495">
    <cfRule type="containsText" dxfId="25" priority="159" operator="containsText" text="Atingiu">
      <formula>NOT(ISERROR(SEARCH("Atingiu",K495)))</formula>
    </cfRule>
  </conditionalFormatting>
  <conditionalFormatting sqref="K499">
    <cfRule type="containsText" dxfId="24" priority="160" operator="containsText" text="Atingiu">
      <formula>NOT(ISERROR(SEARCH("Atingiu",K499)))</formula>
    </cfRule>
  </conditionalFormatting>
  <conditionalFormatting sqref="K507">
    <cfRule type="containsText" dxfId="23" priority="161" operator="containsText" text="Atingiu">
      <formula>NOT(ISERROR(SEARCH("Atingiu",K507)))</formula>
    </cfRule>
  </conditionalFormatting>
  <conditionalFormatting sqref="K511">
    <cfRule type="containsText" dxfId="22" priority="162" operator="containsText" text="Atingiu">
      <formula>NOT(ISERROR(SEARCH("Atingiu",K511)))</formula>
    </cfRule>
  </conditionalFormatting>
  <conditionalFormatting sqref="K512">
    <cfRule type="containsText" dxfId="21" priority="163" operator="containsText" text="Atingiu">
      <formula>NOT(ISERROR(SEARCH("Atingiu",K512)))</formula>
    </cfRule>
  </conditionalFormatting>
  <conditionalFormatting sqref="K516">
    <cfRule type="containsText" dxfId="20" priority="164" operator="containsText" text="Atingiu">
      <formula>NOT(ISERROR(SEARCH("Atingiu",K516)))</formula>
    </cfRule>
  </conditionalFormatting>
  <conditionalFormatting sqref="K520">
    <cfRule type="containsText" dxfId="19" priority="165" operator="containsText" text="Atingiu">
      <formula>NOT(ISERROR(SEARCH("Atingiu",K520)))</formula>
    </cfRule>
  </conditionalFormatting>
  <conditionalFormatting sqref="K521">
    <cfRule type="containsText" dxfId="18" priority="166" operator="containsText" text="Atingiu">
      <formula>NOT(ISERROR(SEARCH("Atingiu",K521)))</formula>
    </cfRule>
  </conditionalFormatting>
  <conditionalFormatting sqref="K522">
    <cfRule type="containsText" dxfId="17" priority="167" operator="containsText" text="Atingiu">
      <formula>NOT(ISERROR(SEARCH("Atingiu",K522)))</formula>
    </cfRule>
  </conditionalFormatting>
  <conditionalFormatting sqref="K523">
    <cfRule type="containsText" dxfId="16" priority="168" operator="containsText" text="Atingiu">
      <formula>NOT(ISERROR(SEARCH("Atingiu",K523)))</formula>
    </cfRule>
  </conditionalFormatting>
  <conditionalFormatting sqref="K524">
    <cfRule type="containsText" dxfId="15" priority="169" operator="containsText" text="Atingiu">
      <formula>NOT(ISERROR(SEARCH("Atingiu",K524)))</formula>
    </cfRule>
  </conditionalFormatting>
  <conditionalFormatting sqref="K525">
    <cfRule type="containsText" dxfId="14" priority="170" operator="containsText" text="Atingiu">
      <formula>NOT(ISERROR(SEARCH("Atingiu",K525)))</formula>
    </cfRule>
  </conditionalFormatting>
  <conditionalFormatting sqref="K526">
    <cfRule type="containsText" dxfId="13" priority="171" operator="containsText" text="Atingiu">
      <formula>NOT(ISERROR(SEARCH("Atingiu",K526)))</formula>
    </cfRule>
  </conditionalFormatting>
  <conditionalFormatting sqref="K527">
    <cfRule type="containsText" dxfId="12" priority="172" operator="containsText" text="Atingiu">
      <formula>NOT(ISERROR(SEARCH("Atingiu",K527)))</formula>
    </cfRule>
  </conditionalFormatting>
  <conditionalFormatting sqref="K528">
    <cfRule type="containsText" dxfId="11" priority="173" operator="containsText" text="Atingiu">
      <formula>NOT(ISERROR(SEARCH("Atingiu",K528)))</formula>
    </cfRule>
  </conditionalFormatting>
  <conditionalFormatting sqref="K529">
    <cfRule type="containsText" dxfId="10" priority="174" operator="containsText" text="Atingiu">
      <formula>NOT(ISERROR(SEARCH("Atingiu",K529)))</formula>
    </cfRule>
  </conditionalFormatting>
  <conditionalFormatting sqref="K530">
    <cfRule type="containsText" dxfId="9" priority="175" operator="containsText" text="Atingiu">
      <formula>NOT(ISERROR(SEARCH("Atingiu",K530)))</formula>
    </cfRule>
  </conditionalFormatting>
  <conditionalFormatting sqref="K531">
    <cfRule type="containsText" dxfId="8" priority="176" operator="containsText" text="Atingiu">
      <formula>NOT(ISERROR(SEARCH("Atingiu",K531)))</formula>
    </cfRule>
  </conditionalFormatting>
  <conditionalFormatting sqref="K532">
    <cfRule type="containsText" dxfId="7" priority="177" operator="containsText" text="Atingiu">
      <formula>NOT(ISERROR(SEARCH("Atingiu",K532)))</formula>
    </cfRule>
  </conditionalFormatting>
  <conditionalFormatting sqref="K533">
    <cfRule type="containsText" dxfId="6" priority="178" operator="containsText" text="Atingiu">
      <formula>NOT(ISERROR(SEARCH("Atingiu",K533)))</formula>
    </cfRule>
  </conditionalFormatting>
  <conditionalFormatting sqref="K537">
    <cfRule type="containsText" dxfId="5" priority="179" operator="containsText" text="Atingiu">
      <formula>NOT(ISERROR(SEARCH("Atingiu",K537)))</formula>
    </cfRule>
  </conditionalFormatting>
  <conditionalFormatting sqref="K541">
    <cfRule type="containsText" dxfId="4" priority="180" operator="containsText" text="Atingiu">
      <formula>NOT(ISERROR(SEARCH("Atingiu",K541)))</formula>
    </cfRule>
  </conditionalFormatting>
  <conditionalFormatting sqref="K545">
    <cfRule type="containsText" dxfId="3" priority="181" operator="containsText" text="Atingiu">
      <formula>NOT(ISERROR(SEARCH("Atingiu",K545)))</formula>
    </cfRule>
  </conditionalFormatting>
  <conditionalFormatting sqref="K546">
    <cfRule type="containsText" dxfId="2" priority="182" operator="containsText" text="Atingiu">
      <formula>NOT(ISERROR(SEARCH("Atingiu",K546)))</formula>
    </cfRule>
  </conditionalFormatting>
  <conditionalFormatting sqref="K547">
    <cfRule type="containsText" dxfId="1" priority="183" operator="containsText" text="Atingiu">
      <formula>NOT(ISERROR(SEARCH("Atingiu",K547)))</formula>
    </cfRule>
  </conditionalFormatting>
  <conditionalFormatting sqref="L549">
    <cfRule type="cellIs" dxfId="0" priority="184" operator="equal">
      <formula>1</formula>
    </cfRule>
  </conditionalFormatting>
  <pageMargins left="0.75" right="0.75" top="0.75" bottom="0.5" header="0.5" footer="0.75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Exec.PA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Anselmo Esteves Cunha</dc:creator>
  <cp:lastModifiedBy>Anselmo Esteves Cunha</cp:lastModifiedBy>
  <dcterms:created xsi:type="dcterms:W3CDTF">2025-06-04T15:04:48Z</dcterms:created>
  <dcterms:modified xsi:type="dcterms:W3CDTF">2025-06-04T15:06:07Z</dcterms:modified>
</cp:coreProperties>
</file>