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selmo_cunha\Documents\CCDRC\CCDRC_PLANEAMENTO\CCDRC_2025\CCDRC_QUAR_PA_2025\PA2025\PA2025_ANEXOS\"/>
    </mc:Choice>
  </mc:AlternateContent>
  <xr:revisionPtr revIDLastSave="0" documentId="8_{58DAFC87-4A86-45B6-8788-4AAB0BC2EE79}" xr6:coauthVersionLast="36" xr6:coauthVersionMax="36" xr10:uidLastSave="{00000000-0000-0000-0000-000000000000}"/>
  <bookViews>
    <workbookView xWindow="0" yWindow="0" windowWidth="28800" windowHeight="11625" xr2:uid="{F3A3CC9B-C626-41D4-8251-3058FA72F368}"/>
  </bookViews>
  <sheets>
    <sheet name="QUAR2025_base" sheetId="1" r:id="rId1"/>
  </sheets>
  <externalReferences>
    <externalReference r:id="rId2"/>
  </externalReferences>
  <definedNames>
    <definedName name="_89" localSheetId="0">#REF!</definedName>
    <definedName name="_89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0" i="1" l="1"/>
  <c r="I120" i="1"/>
  <c r="G120" i="1"/>
  <c r="I114" i="1"/>
  <c r="G114" i="1"/>
  <c r="I109" i="1"/>
  <c r="G109" i="1"/>
  <c r="F103" i="1"/>
  <c r="H102" i="1"/>
  <c r="G102" i="1"/>
  <c r="H101" i="1"/>
  <c r="G101" i="1"/>
  <c r="H100" i="1"/>
  <c r="G100" i="1"/>
  <c r="H99" i="1"/>
  <c r="G99" i="1"/>
  <c r="H98" i="1"/>
  <c r="G98" i="1"/>
  <c r="H97" i="1"/>
  <c r="G97" i="1"/>
  <c r="H96" i="1"/>
  <c r="G96" i="1"/>
  <c r="H95" i="1"/>
  <c r="H103" i="1" s="1"/>
  <c r="G95" i="1"/>
  <c r="G103" i="1" s="1"/>
  <c r="M90" i="1"/>
  <c r="I89" i="1"/>
  <c r="I88" i="1"/>
  <c r="I87" i="1"/>
  <c r="I85" i="1"/>
  <c r="I84" i="1"/>
  <c r="I83" i="1"/>
  <c r="I81" i="1"/>
  <c r="I80" i="1"/>
  <c r="I79" i="1"/>
  <c r="I78" i="1"/>
  <c r="I77" i="1"/>
  <c r="N71" i="1"/>
  <c r="O68" i="1"/>
  <c r="O65" i="1"/>
  <c r="O64" i="1"/>
  <c r="O60" i="1"/>
  <c r="O59" i="1"/>
  <c r="O56" i="1"/>
  <c r="O55" i="1"/>
  <c r="O54" i="1"/>
  <c r="O51" i="1"/>
  <c r="O50" i="1"/>
  <c r="O47" i="1"/>
  <c r="O46" i="1"/>
  <c r="O43" i="1"/>
  <c r="O42" i="1"/>
  <c r="L71" i="1" s="1"/>
  <c r="O41" i="1"/>
  <c r="O37" i="1"/>
  <c r="O36" i="1"/>
  <c r="O32" i="1"/>
  <c r="O31" i="1"/>
  <c r="O27" i="1"/>
  <c r="O26" i="1"/>
  <c r="O22" i="1"/>
  <c r="O21" i="1"/>
  <c r="O17" i="1"/>
  <c r="O16" i="1"/>
  <c r="J71" i="1" s="1"/>
</calcChain>
</file>

<file path=xl/sharedStrings.xml><?xml version="1.0" encoding="utf-8"?>
<sst xmlns="http://schemas.openxmlformats.org/spreadsheetml/2006/main" count="551" uniqueCount="255">
  <si>
    <t>Data Revisão: INICIAL</t>
  </si>
  <si>
    <t>Data:</t>
  </si>
  <si>
    <t>Justificação:</t>
  </si>
  <si>
    <t>Versão:</t>
  </si>
  <si>
    <t>Ciclo de Gestão</t>
  </si>
  <si>
    <t>Designação do Serviço|Organismo:</t>
  </si>
  <si>
    <t>Comissão de Coordenação e Desenvolvimento Regional do Centro, IP. (CCDRC, IP)</t>
  </si>
  <si>
    <t>Missão:</t>
  </si>
  <si>
    <t>A CCDRC, IP tem por Missão:
- Definir e executar as respetivas estratégias de desenvolvimento regional;
- Integrar e articular territorialmente políticas públicas indispensáveis à execução das políticas de desenvolvimento regional nos domínios do ambiente e conservação da natureza, ordenamento do território e cidades, economia, cultura, educação, saúde, agricultura e pescas;  
- Assegurar o planeamento e a gestão da política de coesão no âmbito do programa regional e dos programas de cooperação territorial europeia, enquadrados nos ciclos de programação das políticas da União Europeia (UE), tendo em vista o desenvolvimento económico, social e cultural dos territórios;
- Apoiar tecnicamente as autarquias locais e suas associações.</t>
  </si>
  <si>
    <t>Objetivos Estratégicos (OE):</t>
  </si>
  <si>
    <t>Meta</t>
  </si>
  <si>
    <t>Grau de Concretização</t>
  </si>
  <si>
    <t>OE1: Promoção da competitividade das empresas e das instituições da Região através da sua qualificação e transferência de conhecimento e tecnologia</t>
  </si>
  <si>
    <t>OE2: Dinamização do desenvolvimento sustentado, estruturado, ordenado e equilibrado do território e da qualidade de vida das suas populações</t>
  </si>
  <si>
    <t>OE3: Promoção da Coesão Territorial e Social</t>
  </si>
  <si>
    <t>OE4:  Promoção e divulgação da Região Centro, a nível nacional e internacional</t>
  </si>
  <si>
    <t>OE5:  Apoio, através de serviços de qualidade e de uma postura de excelência, aos agentes locais, sub-regionais, regionais, assim como aos cidadãos, reforçando a respetiva capacitação</t>
  </si>
  <si>
    <t>OE6: Reforço da motivação, envolvimento e satisfação dos colaboradores</t>
  </si>
  <si>
    <t>Objetivos Operacionais (OP):</t>
  </si>
  <si>
    <t>EFICÁCIA</t>
  </si>
  <si>
    <t>PESO:</t>
  </si>
  <si>
    <t>OE4</t>
  </si>
  <si>
    <t xml:space="preserve">OP1: Consolidar a CCDRC, I.P. como entidade de coordenação do território  </t>
  </si>
  <si>
    <t>Indicadores</t>
  </si>
  <si>
    <t>UO</t>
  </si>
  <si>
    <t>Última Monitorização 2024</t>
  </si>
  <si>
    <t>Meta 2025</t>
  </si>
  <si>
    <t>Tolerância</t>
  </si>
  <si>
    <t>Valor Crítico</t>
  </si>
  <si>
    <t>Peso</t>
  </si>
  <si>
    <t>Resultado</t>
  </si>
  <si>
    <t>Taxa de Realização</t>
  </si>
  <si>
    <t>Classificação</t>
  </si>
  <si>
    <t>Desvio</t>
  </si>
  <si>
    <t>Ind. 1</t>
  </si>
  <si>
    <t xml:space="preserve">Número de iniciativas de articulação com entidades regionais com vista à promoção da região, dos seus recursos e da CCDRC, I.P. </t>
  </si>
  <si>
    <t>UPDR</t>
  </si>
  <si>
    <t>Ind. 2</t>
  </si>
  <si>
    <t>Prazo de Lançamento da 3.ª edição do Pacto Institucional para a Valorização da Economia Circular na Região Centro</t>
  </si>
  <si>
    <t xml:space="preserve">Grau de Realização </t>
  </si>
  <si>
    <t>OE5</t>
  </si>
  <si>
    <t>OP2: Reforçar a identidade regional através do património cultural material e imaterial</t>
  </si>
  <si>
    <t>Ind. 3</t>
  </si>
  <si>
    <t>Percentagem de pareceres sobre pedidos relativos a operações urbanísticas (RJUE), localizadas em zonas de proteção de bens imóveis classificados, não afetos ao Património Cultural IP, até 2 dias úteis antes do prazo legal</t>
  </si>
  <si>
    <t>UCULT</t>
  </si>
  <si>
    <t>Ind. 4</t>
  </si>
  <si>
    <t>Prazo médio de análise das candidaturas efetuadas no âmbito do Programa de Apoio à Ação Cultural 2025</t>
  </si>
  <si>
    <t>OE2</t>
  </si>
  <si>
    <t>OP3: Garantir a execução do PDR 2020/ PEPAC 23 - 27</t>
  </si>
  <si>
    <t>Ind. 5</t>
  </si>
  <si>
    <t>Taxa de análise de pedidos de apoio</t>
  </si>
  <si>
    <t>UAP</t>
  </si>
  <si>
    <t>Ind. 6</t>
  </si>
  <si>
    <t>Taxa de  análise dos pedidos de pagamento</t>
  </si>
  <si>
    <t>OP4: Garantir a execução do MAR 2020 / MAR 2030</t>
  </si>
  <si>
    <t>Ind. 7</t>
  </si>
  <si>
    <t>Ind. 8</t>
  </si>
  <si>
    <t>Taxa de análise dos pedidos de pagamento</t>
  </si>
  <si>
    <t>OE1</t>
  </si>
  <si>
    <t>OP5: Promover a previsibilidade na aplicação dos fundos europeus</t>
  </si>
  <si>
    <t>Ind. 9</t>
  </si>
  <si>
    <t>Percentagem acumulada do valor no total do CENTRO2030</t>
  </si>
  <si>
    <t>CENTRO 2030</t>
  </si>
  <si>
    <t>Ind. 10</t>
  </si>
  <si>
    <t>Percentagem de avisos abertos no total planeado</t>
  </si>
  <si>
    <t>EFICIÊNCIA</t>
  </si>
  <si>
    <t>OE3</t>
  </si>
  <si>
    <t>OP6: Melhorar a qualidade de vida das pessoas - Promoção da monitorização eficiente dos poluentes atmosféricos</t>
  </si>
  <si>
    <t>Ind. 11</t>
  </si>
  <si>
    <t>Percentagem de implementação dos procedimentos de controlo e garantia de qualidade (QA/QC)</t>
  </si>
  <si>
    <t>UACNB</t>
  </si>
  <si>
    <t>OP7: Assegurar o cumprimento do Plano de Reporte Anual dos sistemas estatísticos de informação agrária</t>
  </si>
  <si>
    <t>Ind. 12</t>
  </si>
  <si>
    <t xml:space="preserve">Taxa de execução do Plano de Reporte Anual dos Sistemas Estatísticos de Informação agrária. </t>
  </si>
  <si>
    <t>UDRA</t>
  </si>
  <si>
    <t xml:space="preserve">OP8: Promover e garantir o cumprimento da legislação de ambiente e de ordenamento do território </t>
  </si>
  <si>
    <t>Ind. 13</t>
  </si>
  <si>
    <t>Número  de situações em que foi reposta a legalidade após notificação da CCDRC aos infratores</t>
  </si>
  <si>
    <t>UFISC</t>
  </si>
  <si>
    <t>QUALIDADE</t>
  </si>
  <si>
    <t>OP9:  Assegurar a elaboração do PROT</t>
  </si>
  <si>
    <t>Ind. 14</t>
  </si>
  <si>
    <t>Prazo de entrega à Tutela</t>
  </si>
  <si>
    <t>UOT</t>
  </si>
  <si>
    <t>OP10: Assegurar o apoio jurídico</t>
  </si>
  <si>
    <t>Ind. 15</t>
  </si>
  <si>
    <t>Percentagem de decisões tomadas em processos de contraordenação ambiental</t>
  </si>
  <si>
    <t>USJAAL</t>
  </si>
  <si>
    <t>Ind. 16</t>
  </si>
  <si>
    <t>Percentagem de pedidos de parecer despachados até 30 dias úteis face ao total de pedidos entrados no ano</t>
  </si>
  <si>
    <t>OE6</t>
  </si>
  <si>
    <t>OP11: Promover a motivação e a satisfação dos colaboradores</t>
  </si>
  <si>
    <t>Ind. 17</t>
  </si>
  <si>
    <t>Índice de satisfação dos colaboradores da CCDR Centro</t>
  </si>
  <si>
    <t>UOGRHF</t>
  </si>
  <si>
    <t>AVALIAÇÃO FINAL DO QUAR 2025</t>
  </si>
  <si>
    <t>Avaliação de acordo com os requisitos constantes no artigo 18.º da Lei n.º 66-B/2007, de 28 de dezembro</t>
  </si>
  <si>
    <t>Âmbito</t>
  </si>
  <si>
    <t>Ponderação Eficácia</t>
  </si>
  <si>
    <t>Ponderação Eficiência</t>
  </si>
  <si>
    <t>Ponderação Qualidade</t>
  </si>
  <si>
    <t>Quantitativa</t>
  </si>
  <si>
    <t>Qualitativa</t>
  </si>
  <si>
    <t>GRAU DE REALIZAÇÂO DE PARÂMETROS E OBJETIVOS</t>
  </si>
  <si>
    <t>Objetivos Operacionais</t>
  </si>
  <si>
    <t>Peso dos parâmetros 
na avaliação final</t>
  </si>
  <si>
    <t>Peso dos objetivos no respetivo parâmetro</t>
  </si>
  <si>
    <t>Peso de cada objetivo na avaliação final</t>
  </si>
  <si>
    <t>Grau de realização do objetivo</t>
  </si>
  <si>
    <t>Grau de realização do objetivo (ponderado)</t>
  </si>
  <si>
    <t>OBJETIVOS MAIS RELEVANTES (nº 1 do art.18º da Lei 66-B/2007, de 28.12)</t>
  </si>
  <si>
    <t>GR EFICÁCIA</t>
  </si>
  <si>
    <t>RELEVANTE</t>
  </si>
  <si>
    <t>GR EFICIÊNCIA</t>
  </si>
  <si>
    <t>GR QUALIDADE</t>
  </si>
  <si>
    <t>Total</t>
  </si>
  <si>
    <t xml:space="preserve">Soma dos pesos dos objetivos operacionais mais relevantes </t>
  </si>
  <si>
    <t>RECURSOS HUMANOS</t>
  </si>
  <si>
    <t>Dias úteis 2025</t>
  </si>
  <si>
    <t>DESIGNAÇÃO</t>
  </si>
  <si>
    <t>Pontuação (Conselho Coordenador da Avaliação de Serviços)1</t>
  </si>
  <si>
    <t>Pontuação efetivos Planeados para 2025</t>
  </si>
  <si>
    <t>Pontuação efetivos Executados para 2025</t>
  </si>
  <si>
    <t>Desvio (em n.º)</t>
  </si>
  <si>
    <t>Pontuação Executada / Pontuação Planeada</t>
  </si>
  <si>
    <t>UERHE / UERHP</t>
  </si>
  <si>
    <t>N.º de efetivos planeados (Mapa de Pessoal)</t>
  </si>
  <si>
    <t>UERHP</t>
  </si>
  <si>
    <t>Pontuação Planeada</t>
  </si>
  <si>
    <t>N.º de efetivos a 31.dez (Balanço Social)</t>
  </si>
  <si>
    <t>UERHE</t>
  </si>
  <si>
    <t>Pontuação Executada</t>
  </si>
  <si>
    <t>Dirigentes - Direção Superior</t>
  </si>
  <si>
    <t>Dirigentes - Direção intermédia e Chefes de equipa</t>
  </si>
  <si>
    <t>Técnico Superior</t>
  </si>
  <si>
    <t>Coordenador Técnico</t>
  </si>
  <si>
    <t>Especialista de Informática</t>
  </si>
  <si>
    <t>Técnicos de Informática</t>
  </si>
  <si>
    <t>Assistente Técnico</t>
  </si>
  <si>
    <t>Assistente Operacional</t>
  </si>
  <si>
    <t>Número de trabalhadores a exercer funções no serviço:</t>
  </si>
  <si>
    <t>Efetivos 31.12.2020</t>
  </si>
  <si>
    <t>Efetivos 31.12.2021</t>
  </si>
  <si>
    <t>Efetivos 31.12.2022</t>
  </si>
  <si>
    <t>Efetivos 31.12.2023</t>
  </si>
  <si>
    <t>Previstos 2024</t>
  </si>
  <si>
    <t>Efetivos 31.12.2024</t>
  </si>
  <si>
    <t>Previsto 2025</t>
  </si>
  <si>
    <t>Efetivos 30.06.2025</t>
  </si>
  <si>
    <t>Efetivos 30.09.2025</t>
  </si>
  <si>
    <t>Efetivos 30.12.2025</t>
  </si>
  <si>
    <t>RECURSOS FINANCEIROS</t>
  </si>
  <si>
    <t>Dotação inicial</t>
  </si>
  <si>
    <t>Dotação Corrigida</t>
  </si>
  <si>
    <t>Execução</t>
  </si>
  <si>
    <t>Saldo</t>
  </si>
  <si>
    <t>Taxa de Execução</t>
  </si>
  <si>
    <t>30.jun.2025</t>
  </si>
  <si>
    <t>30.set.2025</t>
  </si>
  <si>
    <t>30.dez.2025</t>
  </si>
  <si>
    <t>Orçamento de Funcionamento (OF)</t>
  </si>
  <si>
    <t>Despesas c/Pessoal</t>
  </si>
  <si>
    <t>Aquisições de Bens e Serviços</t>
  </si>
  <si>
    <t>Outras despesas correntes</t>
  </si>
  <si>
    <t>Despesas de Capital</t>
  </si>
  <si>
    <t>Orçamento de Investimento (OI)</t>
  </si>
  <si>
    <t>Outros Valores</t>
  </si>
  <si>
    <t>Total (OF+OI+OV)</t>
  </si>
  <si>
    <t>Ref.:</t>
  </si>
  <si>
    <t>Descritivo</t>
  </si>
  <si>
    <t>Unidade(s) Orgânica(s) Responsável(eis)</t>
  </si>
  <si>
    <t>Fórmula de cálculo</t>
  </si>
  <si>
    <t>Fonte de Verificação</t>
  </si>
  <si>
    <t>Justificação do Valor Crítico</t>
  </si>
  <si>
    <t>Ind 1</t>
  </si>
  <si>
    <t>Número  de iniciativas de articulação com entidades regionais com vista à promoção da região, dos seus recursos e da CCDRC, I.P.</t>
  </si>
  <si>
    <t>Número de iniciativas</t>
  </si>
  <si>
    <t>Relatórios e canais de comunicação digitais da CCDRC, I.P.</t>
  </si>
  <si>
    <t>Considerando ter todos os recursos disponíveis na Unidade, a meta é de 35 iniciativas, tendo uma tolerância de mais duas iniciativas do que as previstas. O valor crítico será 38 iniciativas.</t>
  </si>
  <si>
    <t>Ind 2</t>
  </si>
  <si>
    <t>Prazo de lançamento da 3.ª edição do Pacto Institucional para a Valorização da Economia Circular na Região Centro</t>
  </si>
  <si>
    <t>Número de dias</t>
  </si>
  <si>
    <t>Canais de comunicação digitais da CCDRC, I.P.</t>
  </si>
  <si>
    <t>Considerando ter todos os recursos disponíveis para este lançamento, lançar a iniciativa até 15 de dezembro, sendo que assumimos uma tolerância de 15 dias. O valor crítico será o final de novembro.</t>
  </si>
  <si>
    <t>Ind 3</t>
  </si>
  <si>
    <t xml:space="preserve">Mede a emissão de pareceres sobre RJUE localizadas em zonas de proteção de bens imóveis classificados, não afetos ao Património Cultural IP, tendo em conta o prazo </t>
  </si>
  <si>
    <t>Número de pareceres emitidos até 2 dias antes do prazo /total de pedidos de pareceres *100</t>
  </si>
  <si>
    <t>Sistema de gestão documental WebGep</t>
  </si>
  <si>
    <t>Estimativa do melhor valor a alcançar com todos os recursos disponíveis</t>
  </si>
  <si>
    <t>Ind 4</t>
  </si>
  <si>
    <t>Este indicador  será medido através do apuramento do prazo médio de análise das candidaturas efetuadas no âmbito do Programa de Apoio à Ação Cultural 2025</t>
  </si>
  <si>
    <t>Número médio de dias</t>
  </si>
  <si>
    <t>Relatório interno</t>
  </si>
  <si>
    <t>Ind 5</t>
  </si>
  <si>
    <t>(Número  de pedidos de apoio analisados /Número  de pedidos de apoio distribuídos para análise)* 100</t>
  </si>
  <si>
    <t>SI PDR2020; BD_DSI</t>
  </si>
  <si>
    <t>Ind 6</t>
  </si>
  <si>
    <t>(nº de pedidos de apoio analisados / nº de pedidos de apoio distribuídos para análise)* 100</t>
  </si>
  <si>
    <t>Ind 7</t>
  </si>
  <si>
    <t>( Número de pedidos de apoio analisados / Número  de pedidos de apoio distribuídos para análise)* 100</t>
  </si>
  <si>
    <t>SI MAR 2020; BD_DSI</t>
  </si>
  <si>
    <t>Ind 8</t>
  </si>
  <si>
    <t>(Número de PP validados/ Número PP devidamente formalizados) * 100</t>
  </si>
  <si>
    <t>SIFAP; BD_DSI</t>
  </si>
  <si>
    <t>Ind 9</t>
  </si>
  <si>
    <t>Considerar-se-á o valor da dotação acumulada colocada a concurso, face ao valor total do CENTRO2030.</t>
  </si>
  <si>
    <t>(dotação acumulada colocada a concurso pelo CENTRO2030/dotação total do CENTRO2030)*100</t>
  </si>
  <si>
    <t>Sistema de Informação do Programa Operacional</t>
  </si>
  <si>
    <t>Ind 10</t>
  </si>
  <si>
    <t>Considerar-se-á o número de Avisos abertos previstos no Plano Anual de Avisos aprovado pela Comissão Interministerial de Coordenação para cada quadrimestre, face ao número de Avisos planeados nos três quadrimestres.</t>
  </si>
  <si>
    <t>(n.º de avisos PAA abertos nos três quadrimestres/n.º de avisos planeados)*100</t>
  </si>
  <si>
    <t>Ind 11</t>
  </si>
  <si>
    <t>Percentagem de implementação dos procedimentos de controlo e garantia de qualidade (QA/QC</t>
  </si>
  <si>
    <t xml:space="preserve"> Número de procedimentos implementados / Número total de procedimentos * 100</t>
  </si>
  <si>
    <t>Webgep</t>
  </si>
  <si>
    <t>Ind 12</t>
  </si>
  <si>
    <t>Média das taxas de execução (RICA+SIMA+ECPC+QPV+VPP)</t>
  </si>
  <si>
    <t>RICA/GESTAGRO; SIMA; ECPC/PORTAL CCDRC; QPV/E-MAIL; VPP/E-MAIL</t>
  </si>
  <si>
    <t>Ind 13</t>
  </si>
  <si>
    <t>Somatório do número de situações registadas</t>
  </si>
  <si>
    <t>Sistema de Informação da CCDRC (Aplicação Gestão de Processos - Webgep)</t>
  </si>
  <si>
    <t>Número considerado de excelência, face aos meios existentes e ao plano de fiscalização.</t>
  </si>
  <si>
    <t>Ind 14</t>
  </si>
  <si>
    <t>Data do envio à Tutela da Proposta do PROT Centro</t>
  </si>
  <si>
    <t>Número  de dias seguidos</t>
  </si>
  <si>
    <t>Ind 15</t>
  </si>
  <si>
    <t xml:space="preserve">Percentagem de decisões tomadas em processos de contraordenação ambiental (DAJ 3) </t>
  </si>
  <si>
    <t>( Número  de processos tramitados/  Número de processos entrados)* 100</t>
  </si>
  <si>
    <t>WEBGEP; auto verificação</t>
  </si>
  <si>
    <t>Ind 16</t>
  </si>
  <si>
    <t>Percentagem de pedidos de parecer despachados até 30 dias úteis face ao total de pedidos entrados no ano (DAJ 2)</t>
  </si>
  <si>
    <t>(nº  de pedidos de parecer despachados/ nº de pedidos de parecer entrados)* 100</t>
  </si>
  <si>
    <t>Ind 17</t>
  </si>
  <si>
    <t>Este indicador visa medir a motivação e satisfação dos colaboradores</t>
  </si>
  <si>
    <t>Média aritmética das pontuações atribuídas a todos os itens por todos os respondentes ao inquérito</t>
  </si>
  <si>
    <t>Relatório</t>
  </si>
  <si>
    <t>NOTAS EXPLICATIVAS</t>
  </si>
  <si>
    <t>Ind.1</t>
  </si>
  <si>
    <t>Desenvolvimento de iniciativas relevantes que exigem elevada articulação com os agentes regionais, com vista à promoção da região, dos seus recursos e da CCDRC, I.P., capitalizando os instrumentos de política pública disponíveis. Serão contabilizado o número de iniciativas com este objetivo.</t>
  </si>
  <si>
    <t>0</t>
  </si>
  <si>
    <t>Ind.2</t>
  </si>
  <si>
    <t>Prazo de lançamento da 3.ª edição do Pacto Institucional para a Valorização da Economia Circular na Região Centro - número de dias, contados a partir do início do ano. Previsto o lançamento até 15 de dezembro de 2025, considerando valor crítico antecipar este lançamento para o final de novembro.</t>
  </si>
  <si>
    <t>Serão contabilizados os pareceres emitidos num prazo inferior a 2 dias úteis antes do prazo legalmente previsto, sobre pedidos relativos a operações urbanísticas (RJUE), localizadas em zonas de proteção de bens imóveis classificados, não afetos ao Património Cultural IP.</t>
  </si>
  <si>
    <t xml:space="preserve">Será contabilizado o número de dias de análise técnica das candidaturas efetuadas no âmbito do Programa de Apoio à Ação Cultural 2025, contados a partir do dia seguinte ao encerramento das candidaturas.  </t>
  </si>
  <si>
    <t>Considerados os pedidos de apoio e de pagamento distribuídos entre 01 de outubro de 2024 e 30 de setembro de 2025.</t>
  </si>
  <si>
    <t>Considerados os pedidos de apoio e de pagamento distribuídos entre 01 de outubro de 2023 e 30 de setembro de 2024.</t>
  </si>
  <si>
    <t xml:space="preserve">Este indicador corresponde ao objetivo 1 - "Otimizar a abertura de avisos do PT2030", da Ação 2.-"Promover a previsibilidade na aplicação dos fundos europeus", que, de acordo com a orientação da PCM, de 26/11/2024, devem ser contemplados transversalmente pelo conjunto das CCDR </t>
  </si>
  <si>
    <t>Este indicador corresponde ao objetivo 2 - "Assegurar que os avisos planeados são concretizados", da Ação 2.-"Promover a previsibilidade na aplicação dos fundos europeus", que, de acordo com a orientação da PCM, de 26/11/2024, devem ser contemplados transversalmente pelo conjunto das CCDR</t>
  </si>
  <si>
    <t>Serão considerados os procedimentos de controlo e garantia de qualidade dos dados medidos nas estações da qualidade do ar</t>
  </si>
  <si>
    <t>O resultado será apurado com base na média de execução do Plano de Reporte Anual dos Sistema Estatísticos de Informação Agrária elaborado pela DPAA</t>
  </si>
  <si>
    <t>Serão contabilizadas todas as situações em que foi reposta a legalidade após notificação da CCDRC aos infratores. Cumprimento das normas legais aplicáveis após notificação aos infratores ou resultantes de orientações dadas pelos fiscais</t>
  </si>
  <si>
    <t>Será considerada a data de entrega à Tutela da Proposta do PROT Centro a 1 de novembro</t>
  </si>
  <si>
    <t xml:space="preserve">Serão consideradas as decisões tomadas em processos de contraordenação ambiental (DAJ 3) </t>
  </si>
  <si>
    <t>Serão considerados todos os pedidos de parecer despachados até 30 dias úteis face ao total de pedidos entrados no ano (DAJ 2)</t>
  </si>
  <si>
    <t>O índice de satisfação será apurado com base na aplicação de inquérito interno a todos os colaboradores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</si>
</sst>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19" x14ac:knownFonts="1">
    <font>
      <sz val="11"/>
      <color rgb="FF000000"/>
      <name val="Calibri"/>
      <family val="2"/>
    </font>
    <font>
      <b/>
      <sz val="9"/>
      <color rgb="FFFFFFFF"/>
      <name val="Calibri"/>
      <family val="2"/>
    </font>
    <font>
      <b/>
      <sz val="9"/>
      <color rgb="FF000000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9"/>
      <color rgb="FF000000"/>
      <name val="Calibri"/>
      <family val="2"/>
    </font>
    <font>
      <b/>
      <sz val="14"/>
      <color rgb="FF336699"/>
      <name val="Calibri"/>
      <family val="2"/>
    </font>
    <font>
      <b/>
      <sz val="12"/>
      <color rgb="FF336699"/>
      <name val="Calibri"/>
      <family val="2"/>
    </font>
    <font>
      <b/>
      <sz val="10"/>
      <color rgb="FF000000"/>
      <name val="Calibri"/>
      <family val="2"/>
    </font>
    <font>
      <sz val="9"/>
      <color theme="1"/>
      <name val="Calibri"/>
      <family val="2"/>
    </font>
    <font>
      <sz val="11"/>
      <color rgb="FF336699"/>
      <name val="Calibri"/>
      <family val="2"/>
    </font>
    <font>
      <b/>
      <i/>
      <sz val="9"/>
      <color rgb="FF000000"/>
      <name val="Calibri"/>
      <family val="2"/>
    </font>
    <font>
      <b/>
      <sz val="9"/>
      <color rgb="FFFFFFFF"/>
      <name val="Verdana"/>
      <family val="2"/>
    </font>
    <font>
      <b/>
      <sz val="9"/>
      <color rgb="FF000000"/>
      <name val="Verdana"/>
      <family val="2"/>
    </font>
    <font>
      <b/>
      <sz val="9"/>
      <color rgb="FF336699"/>
      <name val="Verdana"/>
      <family val="2"/>
    </font>
    <font>
      <b/>
      <sz val="9"/>
      <color rgb="FF595959"/>
      <name val="Verdana"/>
      <family val="2"/>
    </font>
    <font>
      <b/>
      <sz val="8"/>
      <color rgb="FF595959"/>
      <name val="Calibri"/>
      <family val="2"/>
    </font>
    <font>
      <sz val="8"/>
      <color rgb="FFFFFFFF"/>
      <name val="Verdana"/>
      <family val="2"/>
    </font>
    <font>
      <sz val="9"/>
      <color rgb="FF000000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rgb="FF336699"/>
        <bgColor rgb="FF336699"/>
      </patternFill>
    </fill>
    <fill>
      <patternFill patternType="solid">
        <fgColor rgb="FFFFFFFF"/>
        <bgColor rgb="FFFFFFFF"/>
      </patternFill>
    </fill>
    <fill>
      <patternFill patternType="solid">
        <fgColor rgb="FFF5F5F5"/>
        <bgColor rgb="FFF5F5F5"/>
      </patternFill>
    </fill>
    <fill>
      <patternFill patternType="solid">
        <fgColor rgb="FFE4EDF6"/>
        <bgColor rgb="FFE4EDF6"/>
      </patternFill>
    </fill>
    <fill>
      <patternFill patternType="solid">
        <fgColor rgb="FFF2F2F2"/>
        <bgColor rgb="FFF2F2F2"/>
      </patternFill>
    </fill>
    <fill>
      <patternFill patternType="solid">
        <fgColor rgb="FFD9D9D9"/>
        <bgColor rgb="FFD9D9D9"/>
      </patternFill>
    </fill>
    <fill>
      <patternFill patternType="solid">
        <fgColor theme="0" tint="-4.9989318521683403E-2"/>
        <bgColor rgb="FFF2F2F2"/>
      </patternFill>
    </fill>
    <fill>
      <patternFill patternType="solid">
        <fgColor rgb="FFEEECE1"/>
        <bgColor rgb="FFEEECE1"/>
      </patternFill>
    </fill>
  </fills>
  <borders count="8">
    <border>
      <left/>
      <right/>
      <top/>
      <bottom/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/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 style="thick">
        <color rgb="FFFFFFFF"/>
      </left>
      <right style="thick">
        <color rgb="FFFFFFFF"/>
      </right>
      <top/>
      <bottom style="thick">
        <color rgb="FFFFFFFF"/>
      </bottom>
      <diagonal/>
    </border>
    <border>
      <left style="thick">
        <color rgb="FFFFFFFF"/>
      </left>
      <right/>
      <top style="thick">
        <color rgb="FFFFFFFF"/>
      </top>
      <bottom style="thick">
        <color rgb="FFFFFFFF"/>
      </bottom>
      <diagonal/>
    </border>
    <border>
      <left/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/>
      <right/>
      <top style="thick">
        <color rgb="FFFFFFFF"/>
      </top>
      <bottom style="thick">
        <color rgb="FFFFFFFF"/>
      </bottom>
      <diagonal/>
    </border>
  </borders>
  <cellStyleXfs count="1">
    <xf numFmtId="0" fontId="0" fillId="0" borderId="0" applyBorder="0"/>
  </cellStyleXfs>
  <cellXfs count="123">
    <xf numFmtId="0" fontId="0" fillId="0" borderId="0" xfId="0"/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/>
    <xf numFmtId="14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vertical="top"/>
    </xf>
    <xf numFmtId="0" fontId="0" fillId="0" borderId="0" xfId="0" applyNumberFormat="1" applyFill="1" applyAlignment="1" applyProtection="1">
      <alignment vertical="top" wrapText="1"/>
    </xf>
    <xf numFmtId="0" fontId="0" fillId="0" borderId="0" xfId="0" applyNumberFormat="1" applyFill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center" indent="2"/>
    </xf>
    <xf numFmtId="0" fontId="1" fillId="2" borderId="1" xfId="0" applyNumberFormat="1" applyFont="1" applyFill="1" applyBorder="1" applyAlignment="1" applyProtection="1">
      <alignment vertical="center"/>
    </xf>
    <xf numFmtId="0" fontId="2" fillId="3" borderId="0" xfId="0" applyNumberFormat="1" applyFont="1" applyFill="1" applyAlignment="1" applyProtection="1">
      <alignment horizontal="left" vertical="center"/>
    </xf>
    <xf numFmtId="0" fontId="2" fillId="3" borderId="0" xfId="0" applyNumberFormat="1" applyFont="1" applyFill="1" applyAlignment="1" applyProtection="1">
      <alignment vertical="center"/>
    </xf>
    <xf numFmtId="0" fontId="2" fillId="3" borderId="0" xfId="0" applyNumberFormat="1" applyFont="1" applyFill="1" applyAlignment="1" applyProtection="1">
      <alignment horizontal="left" vertical="center" wrapText="1"/>
    </xf>
    <xf numFmtId="0" fontId="1" fillId="2" borderId="1" xfId="0" applyNumberFormat="1" applyFont="1" applyFill="1" applyBorder="1" applyAlignment="1" applyProtection="1">
      <alignment horizontal="left" vertical="center" indent="1"/>
    </xf>
    <xf numFmtId="0" fontId="1" fillId="2" borderId="1" xfId="0" applyNumberFormat="1" applyFont="1" applyFill="1" applyBorder="1" applyAlignment="1" applyProtection="1">
      <alignment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left" vertical="center" indent="1"/>
    </xf>
    <xf numFmtId="0" fontId="4" fillId="0" borderId="1" xfId="0" applyNumberFormat="1" applyFont="1" applyFill="1" applyBorder="1" applyAlignment="1" applyProtection="1">
      <alignment vertical="center"/>
    </xf>
    <xf numFmtId="10" fontId="5" fillId="0" borderId="1" xfId="0" applyNumberFormat="1" applyFont="1" applyFill="1" applyBorder="1" applyAlignment="1" applyProtection="1">
      <alignment vertical="center"/>
    </xf>
    <xf numFmtId="10" fontId="5" fillId="4" borderId="1" xfId="0" applyNumberFormat="1" applyFont="1" applyFill="1" applyBorder="1" applyAlignment="1" applyProtection="1">
      <alignment vertical="center"/>
    </xf>
    <xf numFmtId="0" fontId="1" fillId="2" borderId="0" xfId="0" applyNumberFormat="1" applyFont="1" applyFill="1" applyAlignment="1" applyProtection="1">
      <alignment horizontal="left" vertical="center" indent="1"/>
    </xf>
    <xf numFmtId="0" fontId="1" fillId="2" borderId="0" xfId="0" applyNumberFormat="1" applyFont="1" applyFill="1" applyAlignment="1" applyProtection="1">
      <alignment vertical="center"/>
    </xf>
    <xf numFmtId="0" fontId="6" fillId="0" borderId="0" xfId="0" applyNumberFormat="1" applyFont="1" applyFill="1" applyAlignment="1" applyProtection="1">
      <alignment horizontal="left" vertical="center" indent="2"/>
    </xf>
    <xf numFmtId="0" fontId="6" fillId="0" borderId="0" xfId="0" applyNumberFormat="1" applyFont="1" applyFill="1" applyAlignment="1" applyProtection="1">
      <alignment vertical="center"/>
    </xf>
    <xf numFmtId="0" fontId="7" fillId="0" borderId="0" xfId="0" applyNumberFormat="1" applyFont="1" applyFill="1" applyAlignment="1" applyProtection="1">
      <alignment horizontal="right" vertical="center"/>
    </xf>
    <xf numFmtId="10" fontId="7" fillId="0" borderId="0" xfId="0" applyNumberFormat="1" applyFont="1" applyFill="1" applyAlignment="1" applyProtection="1">
      <alignment vertical="center"/>
    </xf>
    <xf numFmtId="0" fontId="1" fillId="2" borderId="1" xfId="0" applyNumberFormat="1" applyFont="1" applyFill="1" applyBorder="1" applyAlignment="1" applyProtection="1">
      <alignment horizontal="left" vertical="center" wrapText="1" indent="1"/>
    </xf>
    <xf numFmtId="0" fontId="1" fillId="2" borderId="1" xfId="0" applyNumberFormat="1" applyFont="1" applyFill="1" applyBorder="1" applyAlignment="1" applyProtection="1">
      <alignment horizontal="left" vertical="center"/>
    </xf>
    <xf numFmtId="0" fontId="1" fillId="2" borderId="1" xfId="0" applyNumberFormat="1" applyFont="1" applyFill="1" applyBorder="1" applyAlignment="1" applyProtection="1">
      <alignment horizontal="right" vertical="center"/>
    </xf>
    <xf numFmtId="10" fontId="1" fillId="2" borderId="1" xfId="0" applyNumberFormat="1" applyFont="1" applyFill="1" applyBorder="1" applyAlignment="1" applyProtection="1">
      <alignment horizontal="center" vertical="center"/>
    </xf>
    <xf numFmtId="0" fontId="2" fillId="5" borderId="1" xfId="0" applyNumberFormat="1" applyFont="1" applyFill="1" applyBorder="1" applyAlignment="1" applyProtection="1">
      <alignment horizontal="center" vertical="center" wrapText="1"/>
    </xf>
    <xf numFmtId="0" fontId="8" fillId="5" borderId="1" xfId="0" applyNumberFormat="1" applyFont="1" applyFill="1" applyBorder="1" applyAlignment="1" applyProtection="1">
      <alignment horizontal="center" vertical="center" wrapText="1"/>
    </xf>
    <xf numFmtId="0" fontId="2" fillId="5" borderId="1" xfId="0" applyNumberFormat="1" applyFont="1" applyFill="1" applyBorder="1" applyAlignment="1" applyProtection="1">
      <alignment horizontal="center" vertical="center" wrapText="1"/>
    </xf>
    <xf numFmtId="0" fontId="2" fillId="6" borderId="1" xfId="0" applyNumberFormat="1" applyFont="1" applyFill="1" applyBorder="1" applyAlignment="1" applyProtection="1">
      <alignment horizontal="left" vertical="center" indent="1"/>
    </xf>
    <xf numFmtId="0" fontId="5" fillId="6" borderId="1" xfId="0" applyNumberFormat="1" applyFont="1" applyFill="1" applyBorder="1" applyAlignment="1" applyProtection="1">
      <alignment vertical="center" wrapText="1"/>
    </xf>
    <xf numFmtId="0" fontId="5" fillId="6" borderId="1" xfId="0" applyNumberFormat="1" applyFont="1" applyFill="1" applyBorder="1" applyAlignment="1" applyProtection="1">
      <alignment vertical="center"/>
    </xf>
    <xf numFmtId="0" fontId="5" fillId="6" borderId="1" xfId="0" applyNumberFormat="1" applyFont="1" applyFill="1" applyBorder="1" applyAlignment="1" applyProtection="1">
      <alignment horizontal="center" vertical="center" wrapText="1"/>
    </xf>
    <xf numFmtId="0" fontId="4" fillId="6" borderId="1" xfId="0" applyNumberFormat="1" applyFont="1" applyFill="1" applyBorder="1" applyAlignment="1" applyProtection="1">
      <alignment horizontal="center" vertical="center"/>
    </xf>
    <xf numFmtId="0" fontId="5" fillId="6" borderId="1" xfId="0" applyNumberFormat="1" applyFont="1" applyFill="1" applyBorder="1" applyAlignment="1" applyProtection="1">
      <alignment horizontal="center" vertical="center"/>
    </xf>
    <xf numFmtId="10" fontId="5" fillId="6" borderId="1" xfId="0" applyNumberFormat="1" applyFont="1" applyFill="1" applyBorder="1" applyAlignment="1" applyProtection="1">
      <alignment horizontal="center" vertical="center"/>
    </xf>
    <xf numFmtId="0" fontId="2" fillId="7" borderId="0" xfId="0" applyNumberFormat="1" applyFont="1" applyFill="1" applyAlignment="1" applyProtection="1">
      <alignment horizontal="right" vertical="center"/>
    </xf>
    <xf numFmtId="10" fontId="2" fillId="7" borderId="0" xfId="0" applyNumberFormat="1" applyFont="1" applyFill="1" applyAlignment="1" applyProtection="1">
      <alignment vertical="center"/>
    </xf>
    <xf numFmtId="0" fontId="2" fillId="6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center" wrapText="1"/>
    </xf>
    <xf numFmtId="0" fontId="5" fillId="0" borderId="1" xfId="0" applyNumberFormat="1" applyFont="1" applyFill="1" applyBorder="1" applyAlignment="1" applyProtection="1">
      <alignment vertical="center"/>
    </xf>
    <xf numFmtId="0" fontId="9" fillId="8" borderId="1" xfId="0" applyNumberFormat="1" applyFont="1" applyFill="1" applyBorder="1" applyAlignment="1" applyProtection="1">
      <alignment vertical="center" wrapText="1"/>
    </xf>
    <xf numFmtId="0" fontId="9" fillId="8" borderId="1" xfId="0" applyNumberFormat="1" applyFont="1" applyFill="1" applyBorder="1" applyAlignment="1" applyProtection="1">
      <alignment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0" fillId="6" borderId="1" xfId="0" applyNumberFormat="1" applyFont="1" applyFill="1" applyBorder="1" applyAlignment="1" applyProtection="1">
      <alignment horizontal="center" vertical="center" wrapText="1"/>
    </xf>
    <xf numFmtId="0" fontId="1" fillId="2" borderId="2" xfId="0" applyNumberFormat="1" applyFont="1" applyFill="1" applyBorder="1" applyAlignment="1" applyProtection="1">
      <alignment horizontal="center" vertical="center"/>
    </xf>
    <xf numFmtId="0" fontId="0" fillId="0" borderId="0" xfId="0" applyNumberFormat="1" applyFill="1" applyAlignment="1" applyProtection="1">
      <alignment wrapText="1"/>
    </xf>
    <xf numFmtId="0" fontId="1" fillId="2" borderId="3" xfId="0" applyNumberFormat="1" applyFont="1" applyFill="1" applyBorder="1" applyAlignment="1" applyProtection="1"/>
    <xf numFmtId="10" fontId="1" fillId="2" borderId="3" xfId="0" applyNumberFormat="1" applyFont="1" applyFill="1" applyBorder="1" applyAlignment="1" applyProtection="1">
      <alignment horizontal="center" vertical="center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2" fillId="6" borderId="4" xfId="0" applyNumberFormat="1" applyFont="1" applyFill="1" applyBorder="1" applyAlignment="1" applyProtection="1">
      <alignment horizontal="center" vertical="center"/>
    </xf>
    <xf numFmtId="10" fontId="5" fillId="6" borderId="4" xfId="0" applyNumberFormat="1" applyFont="1" applyFill="1" applyBorder="1" applyAlignment="1" applyProtection="1">
      <alignment horizontal="center" vertical="center"/>
    </xf>
    <xf numFmtId="0" fontId="5" fillId="6" borderId="4" xfId="0" applyNumberFormat="1" applyFont="1" applyFill="1" applyBorder="1" applyAlignment="1" applyProtection="1">
      <alignment horizontal="center" vertical="center"/>
    </xf>
    <xf numFmtId="0" fontId="2" fillId="6" borderId="1" xfId="0" applyNumberFormat="1" applyFont="1" applyFill="1" applyBorder="1" applyAlignment="1" applyProtection="1">
      <alignment horizontal="center" vertical="center"/>
    </xf>
    <xf numFmtId="0" fontId="11" fillId="6" borderId="1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2" fillId="2" borderId="1" xfId="0" applyNumberFormat="1" applyFont="1" applyFill="1" applyBorder="1" applyAlignment="1" applyProtection="1">
      <alignment horizontal="center" vertical="center"/>
    </xf>
    <xf numFmtId="0" fontId="12" fillId="2" borderId="1" xfId="0" applyNumberFormat="1" applyFont="1" applyFill="1" applyBorder="1" applyAlignment="1" applyProtection="1">
      <alignment horizontal="center" vertical="center" wrapText="1"/>
    </xf>
    <xf numFmtId="0" fontId="12" fillId="2" borderId="5" xfId="0" applyNumberFormat="1" applyFont="1" applyFill="1" applyBorder="1" applyAlignment="1" applyProtection="1">
      <alignment horizontal="center" vertical="center" wrapText="1"/>
    </xf>
    <xf numFmtId="0" fontId="12" fillId="2" borderId="6" xfId="0" applyNumberFormat="1" applyFont="1" applyFill="1" applyBorder="1" applyAlignment="1" applyProtection="1">
      <alignment horizontal="center" vertical="center" wrapText="1"/>
    </xf>
    <xf numFmtId="0" fontId="13" fillId="6" borderId="1" xfId="0" applyNumberFormat="1" applyFont="1" applyFill="1" applyBorder="1" applyAlignment="1" applyProtection="1">
      <alignment horizontal="center" vertical="center" wrapText="1"/>
    </xf>
    <xf numFmtId="0" fontId="12" fillId="2" borderId="1" xfId="0" applyNumberFormat="1" applyFont="1" applyFill="1" applyBorder="1" applyAlignment="1" applyProtection="1">
      <alignment horizontal="center" vertical="center" wrapText="1"/>
    </xf>
    <xf numFmtId="0" fontId="14" fillId="6" borderId="7" xfId="0" applyNumberFormat="1" applyFont="1" applyFill="1" applyBorder="1" applyAlignment="1" applyProtection="1">
      <alignment horizontal="center" vertical="center"/>
    </xf>
    <xf numFmtId="0" fontId="15" fillId="6" borderId="7" xfId="0" applyNumberFormat="1" applyFont="1" applyFill="1" applyBorder="1" applyAlignment="1" applyProtection="1">
      <alignment horizontal="center" vertical="center"/>
    </xf>
    <xf numFmtId="0" fontId="15" fillId="9" borderId="1" xfId="0" applyNumberFormat="1" applyFont="1" applyFill="1" applyBorder="1" applyAlignment="1" applyProtection="1">
      <alignment horizontal="left" vertical="center" wrapText="1" indent="2"/>
    </xf>
    <xf numFmtId="0" fontId="15" fillId="9" borderId="1" xfId="0" applyNumberFormat="1" applyFont="1" applyFill="1" applyBorder="1" applyAlignment="1" applyProtection="1">
      <alignment horizontal="left" vertical="center"/>
    </xf>
    <xf numFmtId="10" fontId="15" fillId="9" borderId="2" xfId="0" applyNumberFormat="1" applyFont="1" applyFill="1" applyBorder="1" applyAlignment="1" applyProtection="1">
      <alignment horizontal="center" vertical="center"/>
    </xf>
    <xf numFmtId="10" fontId="15" fillId="9" borderId="5" xfId="0" applyNumberFormat="1" applyFont="1" applyFill="1" applyBorder="1" applyAlignment="1" applyProtection="1">
      <alignment horizontal="center" vertical="center"/>
    </xf>
    <xf numFmtId="10" fontId="15" fillId="9" borderId="6" xfId="0" applyNumberFormat="1" applyFont="1" applyFill="1" applyBorder="1" applyAlignment="1" applyProtection="1">
      <alignment horizontal="center" vertical="center"/>
    </xf>
    <xf numFmtId="10" fontId="15" fillId="9" borderId="1" xfId="0" applyNumberFormat="1" applyFont="1" applyFill="1" applyBorder="1" applyAlignment="1" applyProtection="1">
      <alignment horizontal="center" vertical="center"/>
    </xf>
    <xf numFmtId="10" fontId="15" fillId="6" borderId="1" xfId="0" applyNumberFormat="1" applyFont="1" applyFill="1" applyBorder="1" applyAlignment="1" applyProtection="1">
      <alignment horizontal="center" vertical="center"/>
    </xf>
    <xf numFmtId="10" fontId="16" fillId="6" borderId="1" xfId="0" applyNumberFormat="1" applyFont="1" applyFill="1" applyBorder="1" applyAlignment="1" applyProtection="1">
      <alignment horizontal="center" vertical="center"/>
    </xf>
    <xf numFmtId="0" fontId="14" fillId="9" borderId="1" xfId="0" applyNumberFormat="1" applyFont="1" applyFill="1" applyBorder="1" applyAlignment="1" applyProtection="1">
      <alignment horizontal="center" vertical="center"/>
    </xf>
    <xf numFmtId="10" fontId="15" fillId="9" borderId="3" xfId="0" applyNumberFormat="1" applyFont="1" applyFill="1" applyBorder="1" applyAlignment="1" applyProtection="1">
      <alignment horizontal="center" vertical="center"/>
    </xf>
    <xf numFmtId="10" fontId="15" fillId="9" borderId="4" xfId="0" applyNumberFormat="1" applyFont="1" applyFill="1" applyBorder="1" applyAlignment="1" applyProtection="1">
      <alignment horizontal="center" vertical="center"/>
    </xf>
    <xf numFmtId="0" fontId="13" fillId="6" borderId="1" xfId="0" applyNumberFormat="1" applyFont="1" applyFill="1" applyBorder="1" applyAlignment="1" applyProtection="1">
      <alignment horizontal="right" vertical="center"/>
    </xf>
    <xf numFmtId="0" fontId="13" fillId="6" borderId="1" xfId="0" applyNumberFormat="1" applyFont="1" applyFill="1" applyBorder="1" applyAlignment="1" applyProtection="1">
      <alignment horizontal="center" vertical="center"/>
    </xf>
    <xf numFmtId="10" fontId="13" fillId="6" borderId="1" xfId="0" applyNumberFormat="1" applyFont="1" applyFill="1" applyBorder="1" applyAlignment="1" applyProtection="1">
      <alignment horizontal="center" vertical="center"/>
    </xf>
    <xf numFmtId="0" fontId="13" fillId="6" borderId="1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 applyProtection="1">
      <alignment horizontal="left" vertical="center" indent="2"/>
    </xf>
    <xf numFmtId="0" fontId="1" fillId="2" borderId="1" xfId="0" applyNumberFormat="1" applyFont="1" applyFill="1" applyBorder="1" applyAlignment="1" applyProtection="1">
      <alignment horizontal="right" vertical="center" wrapText="1"/>
    </xf>
    <xf numFmtId="0" fontId="1" fillId="2" borderId="1" xfId="0" applyNumberFormat="1" applyFont="1" applyFill="1" applyBorder="1" applyAlignment="1" applyProtection="1">
      <alignment horizontal="left" vertical="center"/>
    </xf>
    <xf numFmtId="0" fontId="5" fillId="9" borderId="1" xfId="0" applyNumberFormat="1" applyFont="1" applyFill="1" applyBorder="1" applyAlignment="1" applyProtection="1">
      <alignment horizontal="left" vertical="center" indent="2"/>
    </xf>
    <xf numFmtId="0" fontId="5" fillId="9" borderId="1" xfId="0" applyNumberFormat="1" applyFont="1" applyFill="1" applyBorder="1" applyAlignment="1" applyProtection="1">
      <alignment vertical="center"/>
    </xf>
    <xf numFmtId="0" fontId="5" fillId="9" borderId="5" xfId="0" applyNumberFormat="1" applyFont="1" applyFill="1" applyBorder="1" applyAlignment="1" applyProtection="1">
      <alignment horizontal="center" vertical="center"/>
    </xf>
    <xf numFmtId="0" fontId="5" fillId="9" borderId="7" xfId="0" applyNumberFormat="1" applyFont="1" applyFill="1" applyBorder="1" applyAlignment="1" applyProtection="1">
      <alignment horizontal="center" vertical="center"/>
    </xf>
    <xf numFmtId="0" fontId="5" fillId="9" borderId="1" xfId="0" applyNumberFormat="1" applyFont="1" applyFill="1" applyBorder="1" applyAlignment="1" applyProtection="1">
      <alignment horizontal="center" vertical="center"/>
    </xf>
    <xf numFmtId="4" fontId="5" fillId="9" borderId="1" xfId="0" applyNumberFormat="1" applyFont="1" applyFill="1" applyBorder="1" applyAlignment="1" applyProtection="1">
      <alignment horizontal="center" vertical="center"/>
    </xf>
    <xf numFmtId="0" fontId="5" fillId="9" borderId="1" xfId="0" applyNumberFormat="1" applyFont="1" applyFill="1" applyBorder="1" applyAlignment="1" applyProtection="1">
      <alignment horizontal="center" vertical="center"/>
    </xf>
    <xf numFmtId="10" fontId="5" fillId="9" borderId="1" xfId="0" applyNumberFormat="1" applyFont="1" applyFill="1" applyBorder="1" applyAlignment="1" applyProtection="1">
      <alignment horizontal="center" vertical="center"/>
    </xf>
    <xf numFmtId="0" fontId="5" fillId="7" borderId="1" xfId="0" applyNumberFormat="1" applyFont="1" applyFill="1" applyBorder="1" applyAlignment="1" applyProtection="1">
      <alignment horizontal="right" vertical="center"/>
    </xf>
    <xf numFmtId="0" fontId="5" fillId="7" borderId="1" xfId="0" applyNumberFormat="1" applyFont="1" applyFill="1" applyBorder="1" applyAlignment="1" applyProtection="1">
      <alignment horizontal="center" vertical="center"/>
    </xf>
    <xf numFmtId="4" fontId="5" fillId="7" borderId="1" xfId="0" applyNumberFormat="1" applyFont="1" applyFill="1" applyBorder="1" applyAlignment="1" applyProtection="1">
      <alignment horizontal="center" vertical="center"/>
    </xf>
    <xf numFmtId="0" fontId="5" fillId="7" borderId="1" xfId="0" applyNumberFormat="1" applyFont="1" applyFill="1" applyBorder="1" applyAlignment="1" applyProtection="1">
      <alignment horizontal="center" vertical="center"/>
    </xf>
    <xf numFmtId="10" fontId="5" fillId="7" borderId="1" xfId="0" applyNumberFormat="1" applyFont="1" applyFill="1" applyBorder="1" applyAlignment="1" applyProtection="1">
      <alignment horizontal="center" vertical="center"/>
    </xf>
    <xf numFmtId="0" fontId="17" fillId="2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left"/>
    </xf>
    <xf numFmtId="0" fontId="18" fillId="9" borderId="1" xfId="0" applyNumberFormat="1" applyFont="1" applyFill="1" applyBorder="1" applyAlignment="1" applyProtection="1">
      <alignment horizontal="center" vertical="center"/>
    </xf>
    <xf numFmtId="0" fontId="2" fillId="7" borderId="1" xfId="0" applyNumberFormat="1" applyFont="1" applyFill="1" applyBorder="1" applyAlignment="1" applyProtection="1">
      <alignment horizontal="left" vertical="center"/>
    </xf>
    <xf numFmtId="0" fontId="2" fillId="7" borderId="1" xfId="0" applyNumberFormat="1" applyFont="1" applyFill="1" applyBorder="1" applyAlignment="1" applyProtection="1">
      <alignment vertical="center"/>
    </xf>
    <xf numFmtId="164" fontId="2" fillId="7" borderId="1" xfId="0" applyNumberFormat="1" applyFont="1" applyFill="1" applyBorder="1" applyAlignment="1" applyProtection="1">
      <alignment horizontal="right" vertical="center"/>
    </xf>
    <xf numFmtId="164" fontId="2" fillId="7" borderId="5" xfId="0" applyNumberFormat="1" applyFont="1" applyFill="1" applyBorder="1" applyAlignment="1" applyProtection="1">
      <alignment horizontal="right" vertical="center"/>
    </xf>
    <xf numFmtId="164" fontId="2" fillId="7" borderId="6" xfId="0" applyNumberFormat="1" applyFont="1" applyFill="1" applyBorder="1" applyAlignment="1" applyProtection="1">
      <alignment horizontal="right" vertical="center"/>
    </xf>
    <xf numFmtId="164" fontId="2" fillId="7" borderId="1" xfId="0" applyNumberFormat="1" applyFont="1" applyFill="1" applyBorder="1" applyAlignment="1" applyProtection="1">
      <alignment horizontal="right" vertical="center"/>
    </xf>
    <xf numFmtId="10" fontId="2" fillId="7" borderId="1" xfId="0" applyNumberFormat="1" applyFont="1" applyFill="1" applyBorder="1" applyAlignment="1" applyProtection="1">
      <alignment horizontal="right" vertical="center"/>
    </xf>
    <xf numFmtId="164" fontId="5" fillId="9" borderId="1" xfId="0" applyNumberFormat="1" applyFont="1" applyFill="1" applyBorder="1" applyAlignment="1" applyProtection="1">
      <alignment horizontal="right" vertical="center"/>
    </xf>
    <xf numFmtId="164" fontId="5" fillId="9" borderId="5" xfId="0" applyNumberFormat="1" applyFont="1" applyFill="1" applyBorder="1" applyAlignment="1" applyProtection="1">
      <alignment horizontal="right" vertical="center"/>
    </xf>
    <xf numFmtId="164" fontId="5" fillId="9" borderId="6" xfId="0" applyNumberFormat="1" applyFont="1" applyFill="1" applyBorder="1" applyAlignment="1" applyProtection="1">
      <alignment horizontal="right" vertical="center"/>
    </xf>
    <xf numFmtId="164" fontId="5" fillId="9" borderId="1" xfId="0" applyNumberFormat="1" applyFont="1" applyFill="1" applyBorder="1" applyAlignment="1" applyProtection="1">
      <alignment horizontal="right" vertical="center"/>
    </xf>
    <xf numFmtId="10" fontId="5" fillId="9" borderId="1" xfId="0" applyNumberFormat="1" applyFont="1" applyFill="1" applyBorder="1" applyAlignment="1" applyProtection="1">
      <alignment horizontal="right" vertical="center"/>
    </xf>
    <xf numFmtId="0" fontId="2" fillId="7" borderId="1" xfId="0" applyNumberFormat="1" applyFont="1" applyFill="1" applyBorder="1" applyAlignment="1" applyProtection="1">
      <alignment horizontal="right" vertical="center"/>
    </xf>
    <xf numFmtId="0" fontId="1" fillId="2" borderId="5" xfId="0" applyNumberFormat="1" applyFont="1" applyFill="1" applyBorder="1" applyAlignment="1" applyProtection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5" fillId="6" borderId="1" xfId="0" applyNumberFormat="1" applyFont="1" applyFill="1" applyBorder="1" applyAlignment="1" applyProtection="1">
      <alignment horizontal="left" vertical="center" wrapText="1"/>
    </xf>
    <xf numFmtId="0" fontId="5" fillId="6" borderId="1" xfId="0" applyNumberFormat="1" applyFont="1" applyFill="1" applyBorder="1" applyAlignment="1" applyProtection="1">
      <alignment horizontal="left" vertical="center" wrapText="1"/>
    </xf>
    <xf numFmtId="0" fontId="5" fillId="6" borderId="5" xfId="0" applyNumberFormat="1" applyFont="1" applyFill="1" applyBorder="1" applyAlignment="1" applyProtection="1">
      <alignment horizontal="left" vertical="center" wrapText="1"/>
    </xf>
    <xf numFmtId="0" fontId="5" fillId="6" borderId="6" xfId="0" applyNumberFormat="1" applyFont="1" applyFill="1" applyBorder="1" applyAlignment="1" applyProtection="1">
      <alignment horizontal="left" vertical="center" wrapText="1"/>
    </xf>
    <xf numFmtId="0" fontId="5" fillId="6" borderId="7" xfId="0" applyNumberFormat="1" applyFont="1" applyFill="1" applyBorder="1" applyAlignment="1" applyProtection="1">
      <alignment horizontal="left" vertical="center" wrapText="1"/>
    </xf>
    <xf numFmtId="0" fontId="4" fillId="6" borderId="1" xfId="0" applyNumberFormat="1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22"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selmo_cunha/Documents/CCDRC/CCDRC_PLANEAMENTO/CCDRC_2025/CCDRC_QUAR_PA_2025/QUAR2025/CCDRC_QUAR_2025_FOLH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2025_base"/>
      <sheetName val="QUAR2025_op"/>
      <sheetName val="QUAR2025_descritivos"/>
      <sheetName val="QUAR2025_matriz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92603-5AB2-4104-BCAE-0A883DFB2F85}">
  <sheetPr>
    <tabColor rgb="FFFFA500"/>
  </sheetPr>
  <dimension ref="B1:W157"/>
  <sheetViews>
    <sheetView tabSelected="1" zoomScaleNormal="100" workbookViewId="0">
      <selection activeCell="D5" sqref="D5:O5"/>
    </sheetView>
  </sheetViews>
  <sheetFormatPr defaultColWidth="9.140625" defaultRowHeight="15" x14ac:dyDescent="0.25"/>
  <cols>
    <col min="1" max="1" width="1.7109375" style="1" customWidth="1"/>
    <col min="2" max="2" width="7.7109375" style="1" customWidth="1"/>
    <col min="3" max="3" width="36.140625" style="1" customWidth="1"/>
    <col min="4" max="5" width="10.5703125" style="1" customWidth="1"/>
    <col min="6" max="6" width="12.85546875" style="1" customWidth="1"/>
    <col min="7" max="8" width="9.7109375" style="1" customWidth="1"/>
    <col min="9" max="9" width="12" style="1" customWidth="1"/>
    <col min="10" max="10" width="10" style="1" customWidth="1"/>
    <col min="11" max="11" width="14.140625" style="1" customWidth="1"/>
    <col min="12" max="12" width="15.5703125" style="1" customWidth="1"/>
    <col min="13" max="13" width="20.140625" style="1" customWidth="1"/>
    <col min="14" max="14" width="15" style="1" customWidth="1"/>
    <col min="15" max="15" width="15.7109375" style="1" customWidth="1"/>
    <col min="16" max="16384" width="9.140625" style="1"/>
  </cols>
  <sheetData>
    <row r="1" spans="2:23" ht="12.75" customHeight="1" x14ac:dyDescent="0.25"/>
    <row r="2" spans="2:23" ht="12.75" customHeight="1" x14ac:dyDescent="0.25">
      <c r="B2" s="2" t="s">
        <v>0</v>
      </c>
      <c r="C2" s="2"/>
      <c r="N2" s="1" t="s">
        <v>1</v>
      </c>
      <c r="O2" s="3">
        <v>45768</v>
      </c>
    </row>
    <row r="3" spans="2:23" ht="50.1" customHeight="1" thickBot="1" x14ac:dyDescent="0.3">
      <c r="B3" s="4" t="s">
        <v>2</v>
      </c>
      <c r="C3" s="4"/>
      <c r="D3" s="5"/>
      <c r="E3" s="4"/>
      <c r="F3" s="4"/>
      <c r="G3" s="4"/>
      <c r="H3" s="4"/>
      <c r="I3" s="4"/>
      <c r="J3" s="4"/>
      <c r="K3" s="4"/>
      <c r="L3" s="4"/>
      <c r="M3" s="6"/>
      <c r="N3" s="6" t="s">
        <v>3</v>
      </c>
      <c r="O3" s="6">
        <v>1</v>
      </c>
      <c r="P3" s="6"/>
      <c r="Q3" s="6"/>
      <c r="R3" s="6"/>
      <c r="S3" s="6"/>
      <c r="T3" s="6"/>
      <c r="U3" s="6"/>
      <c r="V3" s="6"/>
      <c r="W3" s="6"/>
    </row>
    <row r="4" spans="2:23" ht="45" customHeight="1" thickTop="1" thickBot="1" x14ac:dyDescent="0.3">
      <c r="B4" s="7" t="s">
        <v>4</v>
      </c>
      <c r="C4" s="8"/>
      <c r="D4" s="9">
        <v>2025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2:23" ht="45" customHeight="1" thickTop="1" thickBot="1" x14ac:dyDescent="0.3">
      <c r="B5" s="7" t="s">
        <v>5</v>
      </c>
      <c r="C5" s="8"/>
      <c r="D5" s="9" t="s">
        <v>6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2:23" ht="105" customHeight="1" thickTop="1" thickBot="1" x14ac:dyDescent="0.3">
      <c r="B6" s="7" t="s">
        <v>7</v>
      </c>
      <c r="C6" s="8"/>
      <c r="D6" s="11" t="s">
        <v>8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2:23" ht="11.25" customHeight="1" thickTop="1" thickBot="1" x14ac:dyDescent="0.3"/>
    <row r="8" spans="2:23" ht="45" customHeight="1" thickTop="1" thickBot="1" x14ac:dyDescent="0.3">
      <c r="B8" s="12" t="s">
        <v>9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4" t="s">
        <v>10</v>
      </c>
      <c r="O8" s="15" t="s">
        <v>11</v>
      </c>
    </row>
    <row r="9" spans="2:23" ht="45" customHeight="1" thickTop="1" thickBot="1" x14ac:dyDescent="0.3">
      <c r="B9" s="16" t="s">
        <v>12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8"/>
      <c r="O9" s="19"/>
    </row>
    <row r="10" spans="2:23" ht="45" customHeight="1" thickTop="1" thickBot="1" x14ac:dyDescent="0.3">
      <c r="B10" s="16" t="s">
        <v>13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8"/>
      <c r="O10" s="19"/>
    </row>
    <row r="11" spans="2:23" ht="45" customHeight="1" thickTop="1" thickBot="1" x14ac:dyDescent="0.3">
      <c r="B11" s="16" t="s">
        <v>14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8"/>
      <c r="O11" s="19"/>
    </row>
    <row r="12" spans="2:23" ht="45" customHeight="1" thickTop="1" thickBot="1" x14ac:dyDescent="0.3">
      <c r="B12" s="16" t="s">
        <v>15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8"/>
      <c r="O12" s="19"/>
    </row>
    <row r="13" spans="2:23" ht="45" customHeight="1" thickTop="1" thickBot="1" x14ac:dyDescent="0.3">
      <c r="B13" s="16" t="s">
        <v>16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8"/>
      <c r="O13" s="19"/>
    </row>
    <row r="14" spans="2:23" ht="45" customHeight="1" thickTop="1" thickBot="1" x14ac:dyDescent="0.3">
      <c r="B14" s="16" t="s">
        <v>17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8"/>
      <c r="O14" s="19"/>
    </row>
    <row r="15" spans="2:23" ht="18" customHeight="1" thickTop="1" x14ac:dyDescent="0.25">
      <c r="B15" s="20" t="s">
        <v>18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</row>
    <row r="16" spans="2:23" ht="40.5" customHeight="1" thickBot="1" x14ac:dyDescent="0.3">
      <c r="B16" s="22" t="s">
        <v>19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4" t="s">
        <v>20</v>
      </c>
      <c r="O16" s="25">
        <f>+F77</f>
        <v>0.4</v>
      </c>
    </row>
    <row r="17" spans="2:15" ht="45" customHeight="1" thickTop="1" thickBot="1" x14ac:dyDescent="0.3">
      <c r="B17" s="26" t="s">
        <v>21</v>
      </c>
      <c r="C17" s="12" t="s">
        <v>22</v>
      </c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8" t="s">
        <v>20</v>
      </c>
      <c r="O17" s="29">
        <f>+G77</f>
        <v>0.2</v>
      </c>
    </row>
    <row r="18" spans="2:15" ht="45" customHeight="1" thickTop="1" thickBot="1" x14ac:dyDescent="0.3">
      <c r="B18" s="30" t="s">
        <v>23</v>
      </c>
      <c r="C18" s="30"/>
      <c r="D18" s="30"/>
      <c r="E18" s="30"/>
      <c r="F18" s="31" t="s">
        <v>24</v>
      </c>
      <c r="G18" s="32" t="s">
        <v>25</v>
      </c>
      <c r="H18" s="32" t="s">
        <v>26</v>
      </c>
      <c r="I18" s="32" t="s">
        <v>27</v>
      </c>
      <c r="J18" s="32" t="s">
        <v>28</v>
      </c>
      <c r="K18" s="32" t="s">
        <v>29</v>
      </c>
      <c r="L18" s="32" t="s">
        <v>30</v>
      </c>
      <c r="M18" s="32" t="s">
        <v>31</v>
      </c>
      <c r="N18" s="32" t="s">
        <v>32</v>
      </c>
      <c r="O18" s="32" t="s">
        <v>33</v>
      </c>
    </row>
    <row r="19" spans="2:15" ht="45" customHeight="1" thickTop="1" thickBot="1" x14ac:dyDescent="0.3">
      <c r="B19" s="33" t="s">
        <v>34</v>
      </c>
      <c r="C19" s="34" t="s">
        <v>35</v>
      </c>
      <c r="D19" s="35"/>
      <c r="E19" s="35"/>
      <c r="F19" s="36" t="s">
        <v>36</v>
      </c>
      <c r="G19" s="36"/>
      <c r="H19" s="37">
        <v>35</v>
      </c>
      <c r="I19" s="38">
        <v>2</v>
      </c>
      <c r="J19" s="38">
        <v>38</v>
      </c>
      <c r="K19" s="39">
        <v>0.6</v>
      </c>
      <c r="L19" s="38"/>
      <c r="M19" s="39"/>
      <c r="N19" s="38"/>
      <c r="O19" s="39"/>
    </row>
    <row r="20" spans="2:15" ht="45" customHeight="1" thickTop="1" thickBot="1" x14ac:dyDescent="0.3">
      <c r="B20" s="33" t="s">
        <v>37</v>
      </c>
      <c r="C20" s="34" t="s">
        <v>38</v>
      </c>
      <c r="D20" s="35"/>
      <c r="E20" s="35"/>
      <c r="F20" s="36" t="s">
        <v>36</v>
      </c>
      <c r="G20" s="36"/>
      <c r="H20" s="37">
        <v>350</v>
      </c>
      <c r="I20" s="38">
        <v>15</v>
      </c>
      <c r="J20" s="38">
        <v>334</v>
      </c>
      <c r="K20" s="39">
        <v>0.4</v>
      </c>
      <c r="L20" s="38"/>
      <c r="M20" s="39"/>
      <c r="N20" s="38"/>
      <c r="O20" s="39"/>
    </row>
    <row r="21" spans="2:15" ht="27" customHeight="1" thickTop="1" thickBot="1" x14ac:dyDescent="0.3">
      <c r="B21" s="40" t="s">
        <v>39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1">
        <f>K19*M19+K20*M20</f>
        <v>0</v>
      </c>
    </row>
    <row r="22" spans="2:15" ht="45" customHeight="1" thickTop="1" thickBot="1" x14ac:dyDescent="0.3">
      <c r="B22" s="26" t="s">
        <v>40</v>
      </c>
      <c r="C22" s="12" t="s">
        <v>41</v>
      </c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8" t="s">
        <v>20</v>
      </c>
      <c r="O22" s="29">
        <f>+G78</f>
        <v>0.15</v>
      </c>
    </row>
    <row r="23" spans="2:15" ht="45" customHeight="1" thickTop="1" thickBot="1" x14ac:dyDescent="0.3">
      <c r="B23" s="30" t="s">
        <v>23</v>
      </c>
      <c r="C23" s="30"/>
      <c r="D23" s="30"/>
      <c r="E23" s="30"/>
      <c r="F23" s="32" t="s">
        <v>24</v>
      </c>
      <c r="G23" s="32" t="s">
        <v>25</v>
      </c>
      <c r="H23" s="32" t="s">
        <v>26</v>
      </c>
      <c r="I23" s="32" t="s">
        <v>27</v>
      </c>
      <c r="J23" s="32" t="s">
        <v>28</v>
      </c>
      <c r="K23" s="32" t="s">
        <v>29</v>
      </c>
      <c r="L23" s="32" t="s">
        <v>30</v>
      </c>
      <c r="M23" s="32" t="s">
        <v>31</v>
      </c>
      <c r="N23" s="32" t="s">
        <v>32</v>
      </c>
      <c r="O23" s="32" t="s">
        <v>33</v>
      </c>
    </row>
    <row r="24" spans="2:15" ht="60.75" customHeight="1" thickTop="1" thickBot="1" x14ac:dyDescent="0.3">
      <c r="B24" s="33" t="s">
        <v>42</v>
      </c>
      <c r="C24" s="34" t="s">
        <v>43</v>
      </c>
      <c r="D24" s="35"/>
      <c r="E24" s="35"/>
      <c r="F24" s="42" t="s">
        <v>44</v>
      </c>
      <c r="G24" s="36"/>
      <c r="H24" s="37">
        <v>85</v>
      </c>
      <c r="I24" s="37">
        <v>3</v>
      </c>
      <c r="J24" s="37">
        <v>95</v>
      </c>
      <c r="K24" s="39">
        <v>0.4</v>
      </c>
      <c r="L24" s="38"/>
      <c r="M24" s="39"/>
      <c r="N24" s="38"/>
      <c r="O24" s="39"/>
    </row>
    <row r="25" spans="2:15" ht="45" customHeight="1" thickTop="1" thickBot="1" x14ac:dyDescent="0.3">
      <c r="B25" s="33" t="s">
        <v>45</v>
      </c>
      <c r="C25" s="34" t="s">
        <v>46</v>
      </c>
      <c r="D25" s="35"/>
      <c r="E25" s="35"/>
      <c r="F25" s="42" t="s">
        <v>44</v>
      </c>
      <c r="G25" s="36"/>
      <c r="H25" s="37">
        <v>53</v>
      </c>
      <c r="I25" s="37">
        <v>3</v>
      </c>
      <c r="J25" s="37">
        <v>49</v>
      </c>
      <c r="K25" s="39">
        <v>0.6</v>
      </c>
      <c r="L25" s="38"/>
      <c r="M25" s="39"/>
      <c r="N25" s="38"/>
      <c r="O25" s="39"/>
    </row>
    <row r="26" spans="2:15" ht="27" customHeight="1" thickTop="1" thickBot="1" x14ac:dyDescent="0.3">
      <c r="B26" s="40" t="s">
        <v>39</v>
      </c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1">
        <f>K24*M24+K25*M25</f>
        <v>0</v>
      </c>
    </row>
    <row r="27" spans="2:15" ht="45" customHeight="1" thickTop="1" thickBot="1" x14ac:dyDescent="0.3">
      <c r="B27" s="26" t="s">
        <v>47</v>
      </c>
      <c r="C27" s="12" t="s">
        <v>48</v>
      </c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8" t="s">
        <v>20</v>
      </c>
      <c r="O27" s="29">
        <f>+G79</f>
        <v>0.25</v>
      </c>
    </row>
    <row r="28" spans="2:15" ht="45" customHeight="1" thickTop="1" thickBot="1" x14ac:dyDescent="0.3">
      <c r="B28" s="30" t="s">
        <v>23</v>
      </c>
      <c r="C28" s="30"/>
      <c r="D28" s="30"/>
      <c r="E28" s="30"/>
      <c r="F28" s="32" t="s">
        <v>24</v>
      </c>
      <c r="G28" s="32" t="s">
        <v>25</v>
      </c>
      <c r="H28" s="32" t="s">
        <v>26</v>
      </c>
      <c r="I28" s="32" t="s">
        <v>27</v>
      </c>
      <c r="J28" s="32" t="s">
        <v>28</v>
      </c>
      <c r="K28" s="32" t="s">
        <v>29</v>
      </c>
      <c r="L28" s="32" t="s">
        <v>30</v>
      </c>
      <c r="M28" s="32" t="s">
        <v>31</v>
      </c>
      <c r="N28" s="32" t="s">
        <v>32</v>
      </c>
      <c r="O28" s="32" t="s">
        <v>33</v>
      </c>
    </row>
    <row r="29" spans="2:15" ht="45" customHeight="1" thickTop="1" thickBot="1" x14ac:dyDescent="0.3">
      <c r="B29" s="33" t="s">
        <v>49</v>
      </c>
      <c r="C29" s="34" t="s">
        <v>50</v>
      </c>
      <c r="D29" s="35"/>
      <c r="E29" s="35"/>
      <c r="F29" s="42" t="s">
        <v>51</v>
      </c>
      <c r="G29" s="36"/>
      <c r="H29" s="37">
        <v>80</v>
      </c>
      <c r="I29" s="38">
        <v>10</v>
      </c>
      <c r="J29" s="38">
        <v>100</v>
      </c>
      <c r="K29" s="39">
        <v>0.5</v>
      </c>
      <c r="L29" s="38"/>
      <c r="M29" s="39"/>
      <c r="N29" s="38"/>
      <c r="O29" s="39"/>
    </row>
    <row r="30" spans="2:15" ht="45" customHeight="1" thickTop="1" thickBot="1" x14ac:dyDescent="0.3">
      <c r="B30" s="33" t="s">
        <v>52</v>
      </c>
      <c r="C30" s="34" t="s">
        <v>53</v>
      </c>
      <c r="D30" s="35"/>
      <c r="E30" s="35"/>
      <c r="F30" s="42" t="s">
        <v>51</v>
      </c>
      <c r="G30" s="36"/>
      <c r="H30" s="37">
        <v>90</v>
      </c>
      <c r="I30" s="38">
        <v>5</v>
      </c>
      <c r="J30" s="38">
        <v>100</v>
      </c>
      <c r="K30" s="39">
        <v>0.5</v>
      </c>
      <c r="L30" s="38"/>
      <c r="M30" s="39"/>
      <c r="N30" s="38"/>
      <c r="O30" s="39"/>
    </row>
    <row r="31" spans="2:15" ht="27" customHeight="1" thickTop="1" thickBot="1" x14ac:dyDescent="0.3">
      <c r="B31" s="40" t="s">
        <v>39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1">
        <f>K29*M29+K30*M30</f>
        <v>0</v>
      </c>
    </row>
    <row r="32" spans="2:15" ht="45" customHeight="1" thickTop="1" thickBot="1" x14ac:dyDescent="0.3">
      <c r="B32" s="26" t="s">
        <v>47</v>
      </c>
      <c r="C32" s="12" t="s">
        <v>54</v>
      </c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8" t="s">
        <v>20</v>
      </c>
      <c r="O32" s="29">
        <f>+G80</f>
        <v>0.1</v>
      </c>
    </row>
    <row r="33" spans="2:15" ht="45" customHeight="1" thickTop="1" thickBot="1" x14ac:dyDescent="0.3">
      <c r="B33" s="30" t="s">
        <v>23</v>
      </c>
      <c r="C33" s="30"/>
      <c r="D33" s="30"/>
      <c r="E33" s="30"/>
      <c r="F33" s="32" t="s">
        <v>24</v>
      </c>
      <c r="G33" s="32" t="s">
        <v>25</v>
      </c>
      <c r="H33" s="32" t="s">
        <v>26</v>
      </c>
      <c r="I33" s="32" t="s">
        <v>27</v>
      </c>
      <c r="J33" s="32" t="s">
        <v>28</v>
      </c>
      <c r="K33" s="32" t="s">
        <v>29</v>
      </c>
      <c r="L33" s="32" t="s">
        <v>30</v>
      </c>
      <c r="M33" s="32" t="s">
        <v>31</v>
      </c>
      <c r="N33" s="32" t="s">
        <v>32</v>
      </c>
      <c r="O33" s="32" t="s">
        <v>33</v>
      </c>
    </row>
    <row r="34" spans="2:15" ht="45" customHeight="1" thickTop="1" thickBot="1" x14ac:dyDescent="0.3">
      <c r="B34" s="33" t="s">
        <v>55</v>
      </c>
      <c r="C34" s="34" t="s">
        <v>50</v>
      </c>
      <c r="D34" s="35"/>
      <c r="E34" s="35"/>
      <c r="F34" s="42" t="s">
        <v>51</v>
      </c>
      <c r="G34" s="36"/>
      <c r="H34" s="37">
        <v>90</v>
      </c>
      <c r="I34" s="38">
        <v>5</v>
      </c>
      <c r="J34" s="38">
        <v>100</v>
      </c>
      <c r="K34" s="39">
        <v>0.5</v>
      </c>
      <c r="L34" s="38"/>
      <c r="M34" s="39"/>
      <c r="N34" s="38"/>
      <c r="O34" s="39"/>
    </row>
    <row r="35" spans="2:15" ht="45" customHeight="1" thickTop="1" thickBot="1" x14ac:dyDescent="0.3">
      <c r="B35" s="33" t="s">
        <v>56</v>
      </c>
      <c r="C35" s="34" t="s">
        <v>57</v>
      </c>
      <c r="D35" s="35"/>
      <c r="E35" s="35"/>
      <c r="F35" s="42" t="s">
        <v>51</v>
      </c>
      <c r="G35" s="36"/>
      <c r="H35" s="37">
        <v>90</v>
      </c>
      <c r="I35" s="38">
        <v>5</v>
      </c>
      <c r="J35" s="38">
        <v>100</v>
      </c>
      <c r="K35" s="39">
        <v>0.5</v>
      </c>
      <c r="L35" s="38"/>
      <c r="M35" s="39"/>
      <c r="N35" s="38"/>
      <c r="O35" s="39"/>
    </row>
    <row r="36" spans="2:15" ht="27" customHeight="1" thickTop="1" thickBot="1" x14ac:dyDescent="0.3">
      <c r="B36" s="40" t="s">
        <v>39</v>
      </c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1">
        <f>K34*M34+K35*M35</f>
        <v>0</v>
      </c>
    </row>
    <row r="37" spans="2:15" ht="45" customHeight="1" thickTop="1" thickBot="1" x14ac:dyDescent="0.3">
      <c r="B37" s="26" t="s">
        <v>58</v>
      </c>
      <c r="C37" s="12" t="s">
        <v>59</v>
      </c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8" t="s">
        <v>20</v>
      </c>
      <c r="O37" s="29">
        <f>+G81</f>
        <v>0.3</v>
      </c>
    </row>
    <row r="38" spans="2:15" ht="45" customHeight="1" thickTop="1" thickBot="1" x14ac:dyDescent="0.3">
      <c r="B38" s="30" t="s">
        <v>23</v>
      </c>
      <c r="C38" s="30"/>
      <c r="D38" s="30"/>
      <c r="E38" s="30"/>
      <c r="F38" s="32" t="s">
        <v>24</v>
      </c>
      <c r="G38" s="32" t="s">
        <v>25</v>
      </c>
      <c r="H38" s="32" t="s">
        <v>26</v>
      </c>
      <c r="I38" s="32" t="s">
        <v>27</v>
      </c>
      <c r="J38" s="32" t="s">
        <v>28</v>
      </c>
      <c r="K38" s="32" t="s">
        <v>29</v>
      </c>
      <c r="L38" s="32" t="s">
        <v>30</v>
      </c>
      <c r="M38" s="32" t="s">
        <v>31</v>
      </c>
      <c r="N38" s="32" t="s">
        <v>32</v>
      </c>
      <c r="O38" s="32" t="s">
        <v>33</v>
      </c>
    </row>
    <row r="39" spans="2:15" ht="45" customHeight="1" thickTop="1" thickBot="1" x14ac:dyDescent="0.3">
      <c r="B39" s="33" t="s">
        <v>60</v>
      </c>
      <c r="C39" s="34" t="s">
        <v>61</v>
      </c>
      <c r="D39" s="35"/>
      <c r="E39" s="35"/>
      <c r="F39" s="36" t="s">
        <v>62</v>
      </c>
      <c r="G39" s="36"/>
      <c r="H39" s="38">
        <v>70</v>
      </c>
      <c r="I39" s="38">
        <v>10</v>
      </c>
      <c r="J39" s="38">
        <v>81</v>
      </c>
      <c r="K39" s="39">
        <v>0.6</v>
      </c>
      <c r="L39" s="38"/>
      <c r="M39" s="39"/>
      <c r="N39" s="38"/>
      <c r="O39" s="39"/>
    </row>
    <row r="40" spans="2:15" ht="45" customHeight="1" thickTop="1" thickBot="1" x14ac:dyDescent="0.3">
      <c r="B40" s="33" t="s">
        <v>63</v>
      </c>
      <c r="C40" s="34" t="s">
        <v>64</v>
      </c>
      <c r="D40" s="35"/>
      <c r="E40" s="35"/>
      <c r="F40" s="36" t="s">
        <v>62</v>
      </c>
      <c r="G40" s="36"/>
      <c r="H40" s="37">
        <v>80</v>
      </c>
      <c r="I40" s="37">
        <v>5</v>
      </c>
      <c r="J40" s="37">
        <v>86</v>
      </c>
      <c r="K40" s="39">
        <v>0.4</v>
      </c>
      <c r="L40" s="38"/>
      <c r="M40" s="39"/>
      <c r="N40" s="38"/>
      <c r="O40" s="39"/>
    </row>
    <row r="41" spans="2:15" ht="27" customHeight="1" thickTop="1" x14ac:dyDescent="0.25">
      <c r="B41" s="40" t="s">
        <v>39</v>
      </c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1">
        <f>K39*M39+K40*M40</f>
        <v>0</v>
      </c>
    </row>
    <row r="42" spans="2:15" ht="45" customHeight="1" thickBot="1" x14ac:dyDescent="0.3">
      <c r="B42" s="22" t="s">
        <v>65</v>
      </c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4" t="s">
        <v>20</v>
      </c>
      <c r="O42" s="25">
        <f>+F83</f>
        <v>0.3</v>
      </c>
    </row>
    <row r="43" spans="2:15" ht="45" customHeight="1" thickTop="1" thickBot="1" x14ac:dyDescent="0.3">
      <c r="B43" s="26" t="s">
        <v>66</v>
      </c>
      <c r="C43" s="12" t="s">
        <v>67</v>
      </c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8" t="s">
        <v>20</v>
      </c>
      <c r="O43" s="29">
        <f>+G83</f>
        <v>0.35</v>
      </c>
    </row>
    <row r="44" spans="2:15" ht="45" customHeight="1" thickTop="1" thickBot="1" x14ac:dyDescent="0.3">
      <c r="B44" s="30" t="s">
        <v>23</v>
      </c>
      <c r="C44" s="30"/>
      <c r="D44" s="30"/>
      <c r="E44" s="30"/>
      <c r="F44" s="32" t="s">
        <v>24</v>
      </c>
      <c r="G44" s="32" t="s">
        <v>25</v>
      </c>
      <c r="H44" s="32" t="s">
        <v>26</v>
      </c>
      <c r="I44" s="32" t="s">
        <v>27</v>
      </c>
      <c r="J44" s="32" t="s">
        <v>28</v>
      </c>
      <c r="K44" s="32" t="s">
        <v>29</v>
      </c>
      <c r="L44" s="32" t="s">
        <v>30</v>
      </c>
      <c r="M44" s="32" t="s">
        <v>31</v>
      </c>
      <c r="N44" s="32" t="s">
        <v>32</v>
      </c>
      <c r="O44" s="32" t="s">
        <v>33</v>
      </c>
    </row>
    <row r="45" spans="2:15" ht="45" customHeight="1" thickTop="1" thickBot="1" x14ac:dyDescent="0.3">
      <c r="B45" s="33" t="s">
        <v>68</v>
      </c>
      <c r="C45" s="34" t="s">
        <v>69</v>
      </c>
      <c r="D45" s="35"/>
      <c r="E45" s="35"/>
      <c r="F45" s="36" t="s">
        <v>70</v>
      </c>
      <c r="G45" s="36"/>
      <c r="H45" s="37">
        <v>85</v>
      </c>
      <c r="I45" s="38">
        <v>10</v>
      </c>
      <c r="J45" s="38">
        <v>100</v>
      </c>
      <c r="K45" s="39">
        <v>1</v>
      </c>
      <c r="L45" s="38"/>
      <c r="M45" s="39"/>
      <c r="N45" s="38"/>
      <c r="O45" s="39"/>
    </row>
    <row r="46" spans="2:15" ht="27" customHeight="1" thickTop="1" thickBot="1" x14ac:dyDescent="0.3">
      <c r="B46" s="40" t="s">
        <v>39</v>
      </c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1">
        <f>K45*M45</f>
        <v>0</v>
      </c>
    </row>
    <row r="47" spans="2:15" ht="45" customHeight="1" thickTop="1" thickBot="1" x14ac:dyDescent="0.3">
      <c r="B47" s="26" t="s">
        <v>47</v>
      </c>
      <c r="C47" s="12" t="s">
        <v>71</v>
      </c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8" t="s">
        <v>20</v>
      </c>
      <c r="O47" s="29">
        <f>+G84</f>
        <v>0.35</v>
      </c>
    </row>
    <row r="48" spans="2:15" ht="45" customHeight="1" thickTop="1" thickBot="1" x14ac:dyDescent="0.3">
      <c r="B48" s="30" t="s">
        <v>23</v>
      </c>
      <c r="C48" s="30"/>
      <c r="D48" s="30"/>
      <c r="E48" s="30"/>
      <c r="F48" s="32" t="s">
        <v>24</v>
      </c>
      <c r="G48" s="32" t="s">
        <v>25</v>
      </c>
      <c r="H48" s="32" t="s">
        <v>26</v>
      </c>
      <c r="I48" s="32" t="s">
        <v>27</v>
      </c>
      <c r="J48" s="32" t="s">
        <v>28</v>
      </c>
      <c r="K48" s="32" t="s">
        <v>29</v>
      </c>
      <c r="L48" s="32" t="s">
        <v>30</v>
      </c>
      <c r="M48" s="32" t="s">
        <v>31</v>
      </c>
      <c r="N48" s="32" t="s">
        <v>32</v>
      </c>
      <c r="O48" s="32" t="s">
        <v>33</v>
      </c>
    </row>
    <row r="49" spans="2:15" ht="45" customHeight="1" thickTop="1" thickBot="1" x14ac:dyDescent="0.3">
      <c r="B49" s="33" t="s">
        <v>72</v>
      </c>
      <c r="C49" s="34" t="s">
        <v>73</v>
      </c>
      <c r="D49" s="35"/>
      <c r="E49" s="35"/>
      <c r="F49" s="36" t="s">
        <v>74</v>
      </c>
      <c r="G49" s="36"/>
      <c r="H49" s="37">
        <v>90</v>
      </c>
      <c r="I49" s="38">
        <v>5</v>
      </c>
      <c r="J49" s="38">
        <v>100</v>
      </c>
      <c r="K49" s="39">
        <v>1</v>
      </c>
      <c r="L49" s="38"/>
      <c r="M49" s="39"/>
      <c r="N49" s="38"/>
      <c r="O49" s="39"/>
    </row>
    <row r="50" spans="2:15" ht="27" customHeight="1" thickTop="1" thickBot="1" x14ac:dyDescent="0.3">
      <c r="B50" s="40" t="s">
        <v>39</v>
      </c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1">
        <f>K49*M49</f>
        <v>0</v>
      </c>
    </row>
    <row r="51" spans="2:15" ht="45" customHeight="1" thickTop="1" thickBot="1" x14ac:dyDescent="0.3">
      <c r="B51" s="26" t="s">
        <v>66</v>
      </c>
      <c r="C51" s="12" t="s">
        <v>75</v>
      </c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8" t="s">
        <v>20</v>
      </c>
      <c r="O51" s="29">
        <f>+G85</f>
        <v>0.3</v>
      </c>
    </row>
    <row r="52" spans="2:15" ht="45" customHeight="1" thickTop="1" thickBot="1" x14ac:dyDescent="0.3">
      <c r="B52" s="30" t="s">
        <v>23</v>
      </c>
      <c r="C52" s="30"/>
      <c r="D52" s="30"/>
      <c r="E52" s="30"/>
      <c r="F52" s="32" t="s">
        <v>24</v>
      </c>
      <c r="G52" s="32" t="s">
        <v>25</v>
      </c>
      <c r="H52" s="32" t="s">
        <v>26</v>
      </c>
      <c r="I52" s="32" t="s">
        <v>27</v>
      </c>
      <c r="J52" s="32" t="s">
        <v>28</v>
      </c>
      <c r="K52" s="32" t="s">
        <v>29</v>
      </c>
      <c r="L52" s="32" t="s">
        <v>30</v>
      </c>
      <c r="M52" s="32" t="s">
        <v>31</v>
      </c>
      <c r="N52" s="32" t="s">
        <v>32</v>
      </c>
      <c r="O52" s="32" t="s">
        <v>33</v>
      </c>
    </row>
    <row r="53" spans="2:15" ht="45" customHeight="1" thickTop="1" thickBot="1" x14ac:dyDescent="0.3">
      <c r="B53" s="33" t="s">
        <v>76</v>
      </c>
      <c r="C53" s="43" t="s">
        <v>77</v>
      </c>
      <c r="D53" s="44"/>
      <c r="E53" s="44"/>
      <c r="F53" s="36" t="s">
        <v>78</v>
      </c>
      <c r="G53" s="36"/>
      <c r="H53" s="37">
        <v>40</v>
      </c>
      <c r="I53" s="37">
        <v>10</v>
      </c>
      <c r="J53" s="37">
        <v>63</v>
      </c>
      <c r="K53" s="39">
        <v>1</v>
      </c>
      <c r="L53" s="38"/>
      <c r="M53" s="39"/>
      <c r="N53" s="38"/>
      <c r="O53" s="39"/>
    </row>
    <row r="54" spans="2:15" ht="27" customHeight="1" thickTop="1" x14ac:dyDescent="0.25">
      <c r="B54" s="40" t="s">
        <v>39</v>
      </c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1">
        <f>K53*M53</f>
        <v>0</v>
      </c>
    </row>
    <row r="55" spans="2:15" ht="45" customHeight="1" thickBot="1" x14ac:dyDescent="0.3">
      <c r="B55" s="22" t="s">
        <v>79</v>
      </c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4" t="s">
        <v>20</v>
      </c>
      <c r="O55" s="25">
        <f>F87</f>
        <v>0.3</v>
      </c>
    </row>
    <row r="56" spans="2:15" ht="45" customHeight="1" thickTop="1" thickBot="1" x14ac:dyDescent="0.3">
      <c r="B56" s="26" t="s">
        <v>66</v>
      </c>
      <c r="C56" s="12" t="s">
        <v>80</v>
      </c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8" t="s">
        <v>20</v>
      </c>
      <c r="O56" s="29">
        <f>+G87</f>
        <v>0.4</v>
      </c>
    </row>
    <row r="57" spans="2:15" ht="45" customHeight="1" thickTop="1" thickBot="1" x14ac:dyDescent="0.3">
      <c r="B57" s="30" t="s">
        <v>23</v>
      </c>
      <c r="C57" s="30"/>
      <c r="D57" s="30"/>
      <c r="E57" s="30"/>
      <c r="F57" s="32" t="s">
        <v>24</v>
      </c>
      <c r="G57" s="32" t="s">
        <v>25</v>
      </c>
      <c r="H57" s="32" t="s">
        <v>26</v>
      </c>
      <c r="I57" s="32" t="s">
        <v>27</v>
      </c>
      <c r="J57" s="32" t="s">
        <v>28</v>
      </c>
      <c r="K57" s="32" t="s">
        <v>29</v>
      </c>
      <c r="L57" s="32" t="s">
        <v>30</v>
      </c>
      <c r="M57" s="32" t="s">
        <v>31</v>
      </c>
      <c r="N57" s="32" t="s">
        <v>32</v>
      </c>
      <c r="O57" s="32" t="s">
        <v>33</v>
      </c>
    </row>
    <row r="58" spans="2:15" ht="45" customHeight="1" thickTop="1" thickBot="1" x14ac:dyDescent="0.3">
      <c r="B58" s="33" t="s">
        <v>81</v>
      </c>
      <c r="C58" s="34" t="s">
        <v>82</v>
      </c>
      <c r="D58" s="35"/>
      <c r="E58" s="35"/>
      <c r="F58" s="36" t="s">
        <v>83</v>
      </c>
      <c r="G58" s="36"/>
      <c r="H58" s="37">
        <v>304</v>
      </c>
      <c r="I58" s="38">
        <v>30</v>
      </c>
      <c r="J58" s="38">
        <v>270</v>
      </c>
      <c r="K58" s="39">
        <v>1</v>
      </c>
      <c r="L58" s="38"/>
      <c r="M58" s="39"/>
      <c r="N58" s="38"/>
      <c r="O58" s="39"/>
    </row>
    <row r="59" spans="2:15" ht="27" customHeight="1" thickTop="1" thickBot="1" x14ac:dyDescent="0.3">
      <c r="B59" s="40" t="s">
        <v>39</v>
      </c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1">
        <f>K58*M58</f>
        <v>0</v>
      </c>
    </row>
    <row r="60" spans="2:15" ht="45" customHeight="1" thickTop="1" thickBot="1" x14ac:dyDescent="0.3">
      <c r="B60" s="26" t="s">
        <v>40</v>
      </c>
      <c r="C60" s="12" t="s">
        <v>84</v>
      </c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8" t="s">
        <v>20</v>
      </c>
      <c r="O60" s="29">
        <f>+G88</f>
        <v>0.4</v>
      </c>
    </row>
    <row r="61" spans="2:15" ht="45" customHeight="1" thickTop="1" thickBot="1" x14ac:dyDescent="0.3">
      <c r="B61" s="30" t="s">
        <v>23</v>
      </c>
      <c r="C61" s="30"/>
      <c r="D61" s="30"/>
      <c r="E61" s="30"/>
      <c r="F61" s="32" t="s">
        <v>24</v>
      </c>
      <c r="G61" s="32" t="s">
        <v>25</v>
      </c>
      <c r="H61" s="32" t="s">
        <v>26</v>
      </c>
      <c r="I61" s="32" t="s">
        <v>27</v>
      </c>
      <c r="J61" s="32" t="s">
        <v>28</v>
      </c>
      <c r="K61" s="32" t="s">
        <v>29</v>
      </c>
      <c r="L61" s="32" t="s">
        <v>30</v>
      </c>
      <c r="M61" s="32" t="s">
        <v>31</v>
      </c>
      <c r="N61" s="32" t="s">
        <v>32</v>
      </c>
      <c r="O61" s="32" t="s">
        <v>33</v>
      </c>
    </row>
    <row r="62" spans="2:15" ht="45" customHeight="1" thickTop="1" thickBot="1" x14ac:dyDescent="0.3">
      <c r="B62" s="33" t="s">
        <v>85</v>
      </c>
      <c r="C62" s="45" t="s">
        <v>86</v>
      </c>
      <c r="D62" s="46"/>
      <c r="E62" s="46"/>
      <c r="F62" s="36" t="s">
        <v>87</v>
      </c>
      <c r="G62" s="36"/>
      <c r="H62" s="37">
        <v>70</v>
      </c>
      <c r="I62" s="37">
        <v>10</v>
      </c>
      <c r="J62" s="37">
        <v>100</v>
      </c>
      <c r="K62" s="39">
        <v>0.5</v>
      </c>
      <c r="L62" s="38"/>
      <c r="M62" s="39"/>
      <c r="N62" s="38"/>
      <c r="O62" s="39"/>
    </row>
    <row r="63" spans="2:15" ht="45" customHeight="1" thickTop="1" thickBot="1" x14ac:dyDescent="0.3">
      <c r="B63" s="33" t="s">
        <v>88</v>
      </c>
      <c r="C63" s="45" t="s">
        <v>89</v>
      </c>
      <c r="D63" s="46"/>
      <c r="E63" s="46"/>
      <c r="F63" s="36" t="s">
        <v>87</v>
      </c>
      <c r="G63" s="36"/>
      <c r="H63" s="37">
        <v>95</v>
      </c>
      <c r="I63" s="37">
        <v>2</v>
      </c>
      <c r="J63" s="37">
        <v>100</v>
      </c>
      <c r="K63" s="39">
        <v>0.5</v>
      </c>
      <c r="L63" s="38"/>
      <c r="M63" s="39"/>
      <c r="N63" s="38"/>
      <c r="O63" s="39"/>
    </row>
    <row r="64" spans="2:15" ht="27" customHeight="1" thickTop="1" thickBot="1" x14ac:dyDescent="0.3">
      <c r="B64" s="40" t="s">
        <v>39</v>
      </c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1">
        <f>K62*M62+K63*M63</f>
        <v>0</v>
      </c>
    </row>
    <row r="65" spans="2:15" ht="45" customHeight="1" thickTop="1" thickBot="1" x14ac:dyDescent="0.3">
      <c r="B65" s="26" t="s">
        <v>90</v>
      </c>
      <c r="C65" s="12" t="s">
        <v>91</v>
      </c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8" t="s">
        <v>20</v>
      </c>
      <c r="O65" s="29">
        <f>+G96</f>
        <v>13224</v>
      </c>
    </row>
    <row r="66" spans="2:15" ht="45" customHeight="1" thickTop="1" thickBot="1" x14ac:dyDescent="0.3">
      <c r="B66" s="30" t="s">
        <v>23</v>
      </c>
      <c r="C66" s="30"/>
      <c r="D66" s="30"/>
      <c r="E66" s="30"/>
      <c r="F66" s="32" t="s">
        <v>24</v>
      </c>
      <c r="G66" s="32" t="s">
        <v>25</v>
      </c>
      <c r="H66" s="32" t="s">
        <v>26</v>
      </c>
      <c r="I66" s="32" t="s">
        <v>27</v>
      </c>
      <c r="J66" s="32" t="s">
        <v>28</v>
      </c>
      <c r="K66" s="32" t="s">
        <v>29</v>
      </c>
      <c r="L66" s="32" t="s">
        <v>30</v>
      </c>
      <c r="M66" s="32" t="s">
        <v>31</v>
      </c>
      <c r="N66" s="32" t="s">
        <v>32</v>
      </c>
      <c r="O66" s="32" t="s">
        <v>33</v>
      </c>
    </row>
    <row r="67" spans="2:15" ht="45" customHeight="1" thickTop="1" thickBot="1" x14ac:dyDescent="0.3">
      <c r="B67" s="33" t="s">
        <v>92</v>
      </c>
      <c r="C67" s="45" t="s">
        <v>93</v>
      </c>
      <c r="D67" s="46"/>
      <c r="E67" s="46"/>
      <c r="F67" s="36" t="s">
        <v>94</v>
      </c>
      <c r="G67" s="36"/>
      <c r="H67" s="37">
        <v>3.5</v>
      </c>
      <c r="I67" s="37">
        <v>0.5</v>
      </c>
      <c r="J67" s="37">
        <v>5</v>
      </c>
      <c r="K67" s="39">
        <v>1</v>
      </c>
      <c r="L67" s="38"/>
      <c r="M67" s="39"/>
      <c r="N67" s="38"/>
      <c r="O67" s="39"/>
    </row>
    <row r="68" spans="2:15" ht="27" customHeight="1" thickTop="1" thickBot="1" x14ac:dyDescent="0.3">
      <c r="B68" s="40" t="s">
        <v>39</v>
      </c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1">
        <f>K67*M67</f>
        <v>0</v>
      </c>
    </row>
    <row r="69" spans="2:15" ht="45" customHeight="1" thickTop="1" thickBot="1" x14ac:dyDescent="0.3">
      <c r="B69" s="47" t="s">
        <v>95</v>
      </c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</row>
    <row r="70" spans="2:15" ht="25.5" customHeight="1" thickTop="1" thickBot="1" x14ac:dyDescent="0.3">
      <c r="B70" s="48" t="s">
        <v>96</v>
      </c>
      <c r="C70" s="48"/>
      <c r="D70" s="48"/>
      <c r="E70" s="48"/>
      <c r="F70" s="48"/>
      <c r="G70" s="49" t="s">
        <v>97</v>
      </c>
      <c r="H70" s="49"/>
      <c r="I70" s="49"/>
      <c r="J70" s="49" t="s">
        <v>98</v>
      </c>
      <c r="K70" s="49"/>
      <c r="L70" s="49" t="s">
        <v>99</v>
      </c>
      <c r="M70" s="49"/>
      <c r="N70" s="49" t="s">
        <v>100</v>
      </c>
      <c r="O70" s="49"/>
    </row>
    <row r="71" spans="2:15" ht="17.25" customHeight="1" thickTop="1" x14ac:dyDescent="0.25">
      <c r="B71" s="50"/>
      <c r="C71" s="50"/>
      <c r="D71" s="50"/>
      <c r="E71" s="50"/>
      <c r="F71" s="50"/>
      <c r="G71" s="51"/>
      <c r="H71" s="51"/>
      <c r="I71" s="51"/>
      <c r="J71" s="52">
        <f>O16</f>
        <v>0.4</v>
      </c>
      <c r="K71" s="53"/>
      <c r="L71" s="52">
        <f>O42</f>
        <v>0.3</v>
      </c>
      <c r="M71" s="53"/>
      <c r="N71" s="52">
        <f>O55</f>
        <v>0.3</v>
      </c>
      <c r="O71" s="53"/>
    </row>
    <row r="72" spans="2:15" ht="39.75" customHeight="1" thickBot="1" x14ac:dyDescent="0.3">
      <c r="B72" s="50"/>
      <c r="C72" s="50"/>
      <c r="D72" s="50"/>
      <c r="E72" s="50"/>
      <c r="F72" s="50"/>
      <c r="G72" s="54" t="s">
        <v>101</v>
      </c>
      <c r="H72" s="54"/>
      <c r="I72" s="54"/>
      <c r="J72" s="55"/>
      <c r="K72" s="56"/>
      <c r="L72" s="56"/>
      <c r="M72" s="56"/>
      <c r="N72" s="56"/>
      <c r="O72" s="56"/>
    </row>
    <row r="73" spans="2:15" ht="39.75" customHeight="1" thickTop="1" thickBot="1" x14ac:dyDescent="0.3">
      <c r="B73" s="50"/>
      <c r="C73" s="50"/>
      <c r="D73" s="50"/>
      <c r="E73" s="50"/>
      <c r="F73" s="50"/>
      <c r="G73" s="57" t="s">
        <v>102</v>
      </c>
      <c r="H73" s="57"/>
      <c r="I73" s="57"/>
      <c r="J73" s="58"/>
      <c r="K73" s="58"/>
      <c r="L73" s="58"/>
      <c r="M73" s="58"/>
      <c r="N73" s="58"/>
      <c r="O73" s="58"/>
    </row>
    <row r="74" spans="2:15" ht="45" customHeight="1" thickTop="1" thickBot="1" x14ac:dyDescent="0.3">
      <c r="B74" s="59" t="s">
        <v>103</v>
      </c>
      <c r="C74" s="59"/>
      <c r="D74" s="59"/>
      <c r="E74" s="59"/>
      <c r="F74" s="59"/>
      <c r="G74" s="47"/>
      <c r="H74" s="47"/>
      <c r="I74" s="47"/>
      <c r="J74" s="47"/>
      <c r="K74" s="47"/>
      <c r="L74" s="47"/>
      <c r="M74" s="47"/>
      <c r="N74" s="47"/>
      <c r="O74" s="47"/>
    </row>
    <row r="75" spans="2:15" ht="58.9" customHeight="1" thickTop="1" thickBot="1" x14ac:dyDescent="0.3">
      <c r="B75" s="60" t="s">
        <v>104</v>
      </c>
      <c r="C75" s="60"/>
      <c r="D75" s="60"/>
      <c r="E75" s="60"/>
      <c r="F75" s="61" t="s">
        <v>105</v>
      </c>
      <c r="G75" s="62" t="s">
        <v>106</v>
      </c>
      <c r="H75" s="63"/>
      <c r="I75" s="61" t="s">
        <v>107</v>
      </c>
      <c r="J75" s="64" t="s">
        <v>108</v>
      </c>
      <c r="K75" s="64" t="s">
        <v>109</v>
      </c>
      <c r="L75" s="64" t="s">
        <v>32</v>
      </c>
      <c r="M75" s="65" t="s">
        <v>110</v>
      </c>
      <c r="N75" s="65"/>
      <c r="O75" s="65"/>
    </row>
    <row r="76" spans="2:15" ht="30" customHeight="1" thickTop="1" thickBot="1" x14ac:dyDescent="0.3">
      <c r="B76" s="66" t="s">
        <v>111</v>
      </c>
      <c r="C76" s="66"/>
      <c r="D76" s="66"/>
      <c r="E76" s="66"/>
      <c r="F76" s="67"/>
      <c r="G76" s="67"/>
      <c r="H76" s="67"/>
      <c r="I76" s="67"/>
      <c r="J76" s="67"/>
      <c r="K76" s="67"/>
      <c r="L76" s="67"/>
      <c r="M76" s="67"/>
      <c r="N76" s="67"/>
      <c r="O76" s="67"/>
    </row>
    <row r="77" spans="2:15" ht="30" customHeight="1" thickTop="1" thickBot="1" x14ac:dyDescent="0.3">
      <c r="B77" s="68" t="s">
        <v>22</v>
      </c>
      <c r="C77" s="69"/>
      <c r="D77" s="69"/>
      <c r="E77" s="69"/>
      <c r="F77" s="70">
        <v>0.4</v>
      </c>
      <c r="G77" s="71">
        <v>0.2</v>
      </c>
      <c r="H77" s="72"/>
      <c r="I77" s="73">
        <f>+$F$77*G77</f>
        <v>8.0000000000000016E-2</v>
      </c>
      <c r="J77" s="74"/>
      <c r="K77" s="74"/>
      <c r="L77" s="75"/>
      <c r="M77" s="76"/>
      <c r="N77" s="76"/>
      <c r="O77" s="76"/>
    </row>
    <row r="78" spans="2:15" ht="30" customHeight="1" thickTop="1" thickBot="1" x14ac:dyDescent="0.3">
      <c r="B78" s="68" t="s">
        <v>41</v>
      </c>
      <c r="C78" s="69"/>
      <c r="D78" s="69"/>
      <c r="E78" s="69"/>
      <c r="F78" s="77"/>
      <c r="G78" s="71">
        <v>0.15</v>
      </c>
      <c r="H78" s="72"/>
      <c r="I78" s="73">
        <f>+$F$77*G78</f>
        <v>0.06</v>
      </c>
      <c r="J78" s="74"/>
      <c r="K78" s="74"/>
      <c r="L78" s="75"/>
      <c r="M78" s="76"/>
      <c r="N78" s="76"/>
      <c r="O78" s="76"/>
    </row>
    <row r="79" spans="2:15" ht="30" customHeight="1" thickTop="1" thickBot="1" x14ac:dyDescent="0.3">
      <c r="B79" s="68" t="s">
        <v>48</v>
      </c>
      <c r="C79" s="69"/>
      <c r="D79" s="69"/>
      <c r="E79" s="69"/>
      <c r="F79" s="77"/>
      <c r="G79" s="71">
        <v>0.25</v>
      </c>
      <c r="H79" s="72"/>
      <c r="I79" s="73">
        <f>+$F$77*G79</f>
        <v>0.1</v>
      </c>
      <c r="J79" s="74"/>
      <c r="K79" s="74"/>
      <c r="L79" s="75"/>
      <c r="M79" s="76" t="s">
        <v>112</v>
      </c>
      <c r="N79" s="76"/>
      <c r="O79" s="76"/>
    </row>
    <row r="80" spans="2:15" ht="30" customHeight="1" thickTop="1" thickBot="1" x14ac:dyDescent="0.3">
      <c r="B80" s="68" t="s">
        <v>54</v>
      </c>
      <c r="C80" s="69"/>
      <c r="D80" s="69"/>
      <c r="E80" s="69"/>
      <c r="F80" s="77"/>
      <c r="G80" s="71">
        <v>0.1</v>
      </c>
      <c r="H80" s="72"/>
      <c r="I80" s="73">
        <f>+$F$77*G80</f>
        <v>4.0000000000000008E-2</v>
      </c>
      <c r="J80" s="74"/>
      <c r="K80" s="74"/>
      <c r="L80" s="75"/>
      <c r="M80" s="76"/>
      <c r="N80" s="76"/>
      <c r="O80" s="76"/>
    </row>
    <row r="81" spans="2:15" ht="30" customHeight="1" thickTop="1" thickBot="1" x14ac:dyDescent="0.3">
      <c r="B81" s="68" t="s">
        <v>59</v>
      </c>
      <c r="C81" s="69"/>
      <c r="D81" s="69"/>
      <c r="E81" s="69"/>
      <c r="F81" s="78"/>
      <c r="G81" s="71">
        <v>0.3</v>
      </c>
      <c r="H81" s="72"/>
      <c r="I81" s="73">
        <f>+$F$77*G81</f>
        <v>0.12</v>
      </c>
      <c r="J81" s="74"/>
      <c r="K81" s="74"/>
      <c r="L81" s="75"/>
      <c r="M81" s="76" t="s">
        <v>112</v>
      </c>
      <c r="N81" s="76"/>
      <c r="O81" s="76"/>
    </row>
    <row r="82" spans="2:15" ht="30" customHeight="1" thickTop="1" thickBot="1" x14ac:dyDescent="0.3">
      <c r="B82" s="66" t="s">
        <v>113</v>
      </c>
      <c r="C82" s="66"/>
      <c r="D82" s="66"/>
      <c r="E82" s="66"/>
      <c r="F82" s="67"/>
      <c r="G82" s="67"/>
      <c r="H82" s="67"/>
      <c r="I82" s="67"/>
      <c r="J82" s="67"/>
      <c r="K82" s="67"/>
      <c r="L82" s="67"/>
      <c r="M82" s="67"/>
      <c r="N82" s="67"/>
      <c r="O82" s="67"/>
    </row>
    <row r="83" spans="2:15" ht="30" customHeight="1" thickTop="1" thickBot="1" x14ac:dyDescent="0.3">
      <c r="B83" s="68" t="s">
        <v>67</v>
      </c>
      <c r="C83" s="69"/>
      <c r="D83" s="69"/>
      <c r="E83" s="69"/>
      <c r="F83" s="70">
        <v>0.3</v>
      </c>
      <c r="G83" s="71">
        <v>0.35</v>
      </c>
      <c r="H83" s="72"/>
      <c r="I83" s="73">
        <f>+$F$83*G83</f>
        <v>0.105</v>
      </c>
      <c r="J83" s="74"/>
      <c r="K83" s="74"/>
      <c r="L83" s="75"/>
      <c r="M83" s="76" t="s">
        <v>112</v>
      </c>
      <c r="N83" s="76"/>
      <c r="O83" s="76"/>
    </row>
    <row r="84" spans="2:15" ht="30" customHeight="1" thickTop="1" thickBot="1" x14ac:dyDescent="0.3">
      <c r="B84" s="68" t="s">
        <v>71</v>
      </c>
      <c r="C84" s="69"/>
      <c r="D84" s="69"/>
      <c r="E84" s="69"/>
      <c r="F84" s="77"/>
      <c r="G84" s="71">
        <v>0.35</v>
      </c>
      <c r="H84" s="72"/>
      <c r="I84" s="73">
        <f>+$F$83*G84</f>
        <v>0.105</v>
      </c>
      <c r="J84" s="74"/>
      <c r="K84" s="74"/>
      <c r="L84" s="75"/>
      <c r="M84" s="76" t="s">
        <v>112</v>
      </c>
      <c r="N84" s="76"/>
      <c r="O84" s="76"/>
    </row>
    <row r="85" spans="2:15" ht="30" customHeight="1" thickTop="1" thickBot="1" x14ac:dyDescent="0.3">
      <c r="B85" s="68" t="s">
        <v>75</v>
      </c>
      <c r="C85" s="69"/>
      <c r="D85" s="69"/>
      <c r="E85" s="69"/>
      <c r="F85" s="77"/>
      <c r="G85" s="71">
        <v>0.3</v>
      </c>
      <c r="H85" s="72"/>
      <c r="I85" s="73">
        <f>+$F$83*G85</f>
        <v>0.09</v>
      </c>
      <c r="J85" s="74"/>
      <c r="K85" s="74"/>
      <c r="L85" s="75"/>
      <c r="M85" s="76"/>
      <c r="N85" s="76"/>
      <c r="O85" s="76"/>
    </row>
    <row r="86" spans="2:15" ht="30" customHeight="1" thickTop="1" thickBot="1" x14ac:dyDescent="0.3">
      <c r="B86" s="66" t="s">
        <v>114</v>
      </c>
      <c r="C86" s="66"/>
      <c r="D86" s="66"/>
      <c r="E86" s="66"/>
      <c r="F86" s="67"/>
      <c r="G86" s="67"/>
      <c r="H86" s="67"/>
      <c r="I86" s="67"/>
      <c r="J86" s="67"/>
      <c r="K86" s="67"/>
      <c r="L86" s="67"/>
      <c r="M86" s="67"/>
      <c r="N86" s="67"/>
      <c r="O86" s="67"/>
    </row>
    <row r="87" spans="2:15" ht="30" customHeight="1" thickTop="1" thickBot="1" x14ac:dyDescent="0.3">
      <c r="B87" s="68" t="s">
        <v>80</v>
      </c>
      <c r="C87" s="69"/>
      <c r="D87" s="69"/>
      <c r="E87" s="69"/>
      <c r="F87" s="70">
        <v>0.3</v>
      </c>
      <c r="G87" s="71">
        <v>0.4</v>
      </c>
      <c r="H87" s="72"/>
      <c r="I87" s="73">
        <f>+$F$87*G87</f>
        <v>0.12</v>
      </c>
      <c r="J87" s="74"/>
      <c r="K87" s="74"/>
      <c r="L87" s="75"/>
      <c r="M87" s="76" t="s">
        <v>112</v>
      </c>
      <c r="N87" s="76"/>
      <c r="O87" s="76"/>
    </row>
    <row r="88" spans="2:15" ht="30" customHeight="1" thickTop="1" thickBot="1" x14ac:dyDescent="0.3">
      <c r="B88" s="68" t="s">
        <v>84</v>
      </c>
      <c r="C88" s="69"/>
      <c r="D88" s="69"/>
      <c r="E88" s="69"/>
      <c r="F88" s="77"/>
      <c r="G88" s="71">
        <v>0.4</v>
      </c>
      <c r="H88" s="72"/>
      <c r="I88" s="73">
        <f>+$F$87*G88</f>
        <v>0.12</v>
      </c>
      <c r="J88" s="74"/>
      <c r="K88" s="74"/>
      <c r="L88" s="75"/>
      <c r="M88" s="76" t="s">
        <v>112</v>
      </c>
      <c r="N88" s="76"/>
      <c r="O88" s="76"/>
    </row>
    <row r="89" spans="2:15" ht="30" customHeight="1" thickTop="1" thickBot="1" x14ac:dyDescent="0.3">
      <c r="B89" s="68" t="s">
        <v>91</v>
      </c>
      <c r="C89" s="69"/>
      <c r="D89" s="69"/>
      <c r="E89" s="69"/>
      <c r="F89" s="77"/>
      <c r="G89" s="71">
        <v>0.2</v>
      </c>
      <c r="H89" s="72"/>
      <c r="I89" s="73">
        <f>+$F$87*G89</f>
        <v>0.06</v>
      </c>
      <c r="J89" s="74"/>
      <c r="K89" s="74"/>
      <c r="L89" s="75"/>
      <c r="M89" s="76"/>
      <c r="N89" s="76"/>
      <c r="O89" s="76"/>
    </row>
    <row r="90" spans="2:15" ht="34.5" customHeight="1" thickTop="1" thickBot="1" x14ac:dyDescent="0.3">
      <c r="B90" s="79" t="s">
        <v>115</v>
      </c>
      <c r="C90" s="79"/>
      <c r="D90" s="79"/>
      <c r="E90" s="79"/>
      <c r="F90" s="80"/>
      <c r="G90" s="79" t="s">
        <v>116</v>
      </c>
      <c r="H90" s="79"/>
      <c r="I90" s="79"/>
      <c r="J90" s="79"/>
      <c r="K90" s="79"/>
      <c r="L90" s="79"/>
      <c r="M90" s="81">
        <f>SUMIF(M77:M88, "RELEVANTE", I77:I89 )</f>
        <v>0.67</v>
      </c>
      <c r="N90" s="82"/>
      <c r="O90" s="82"/>
    </row>
    <row r="91" spans="2:15" ht="6.75" customHeight="1" thickTop="1" thickBot="1" x14ac:dyDescent="0.3"/>
    <row r="92" spans="2:15" ht="34.5" customHeight="1" thickTop="1" thickBot="1" x14ac:dyDescent="0.3">
      <c r="B92" s="83" t="s">
        <v>117</v>
      </c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84" t="s">
        <v>118</v>
      </c>
      <c r="O92" s="85">
        <v>228</v>
      </c>
    </row>
    <row r="93" spans="2:15" ht="38.25" customHeight="1" thickTop="1" thickBot="1" x14ac:dyDescent="0.3">
      <c r="B93" s="59" t="s">
        <v>119</v>
      </c>
      <c r="C93" s="59"/>
      <c r="D93" s="59" t="s">
        <v>120</v>
      </c>
      <c r="E93" s="59"/>
      <c r="F93" s="47" t="s">
        <v>121</v>
      </c>
      <c r="G93" s="47"/>
      <c r="H93" s="47"/>
      <c r="I93" s="47" t="s">
        <v>122</v>
      </c>
      <c r="J93" s="47"/>
      <c r="K93" s="47"/>
      <c r="L93" s="59" t="s">
        <v>123</v>
      </c>
      <c r="M93" s="59"/>
      <c r="N93" s="59" t="s">
        <v>124</v>
      </c>
      <c r="O93" s="47" t="s">
        <v>125</v>
      </c>
    </row>
    <row r="94" spans="2:15" ht="63" customHeight="1" thickTop="1" thickBot="1" x14ac:dyDescent="0.3">
      <c r="B94" s="59"/>
      <c r="C94" s="59"/>
      <c r="D94" s="59"/>
      <c r="E94" s="59"/>
      <c r="F94" s="15" t="s">
        <v>126</v>
      </c>
      <c r="G94" s="14" t="s">
        <v>127</v>
      </c>
      <c r="H94" s="15" t="s">
        <v>128</v>
      </c>
      <c r="I94" s="15" t="s">
        <v>129</v>
      </c>
      <c r="J94" s="14" t="s">
        <v>130</v>
      </c>
      <c r="K94" s="15" t="s">
        <v>131</v>
      </c>
      <c r="L94" s="59"/>
      <c r="M94" s="59"/>
      <c r="N94" s="59"/>
      <c r="O94" s="47"/>
    </row>
    <row r="95" spans="2:15" ht="24.75" customHeight="1" thickTop="1" thickBot="1" x14ac:dyDescent="0.3">
      <c r="B95" s="86" t="s">
        <v>132</v>
      </c>
      <c r="C95" s="87"/>
      <c r="D95" s="88">
        <v>20</v>
      </c>
      <c r="E95" s="89"/>
      <c r="F95" s="90">
        <v>15</v>
      </c>
      <c r="G95" s="90">
        <f>F95*O92</f>
        <v>3420</v>
      </c>
      <c r="H95" s="90">
        <f t="shared" ref="H95:H102" si="0">F95*D95</f>
        <v>300</v>
      </c>
      <c r="I95" s="90"/>
      <c r="J95" s="90"/>
      <c r="K95" s="91"/>
      <c r="L95" s="92"/>
      <c r="M95" s="92"/>
      <c r="N95" s="93"/>
      <c r="O95" s="93"/>
    </row>
    <row r="96" spans="2:15" ht="24.75" customHeight="1" thickTop="1" thickBot="1" x14ac:dyDescent="0.3">
      <c r="B96" s="86" t="s">
        <v>133</v>
      </c>
      <c r="C96" s="87"/>
      <c r="D96" s="88">
        <v>16</v>
      </c>
      <c r="E96" s="89"/>
      <c r="F96" s="90">
        <v>58</v>
      </c>
      <c r="G96" s="90">
        <f>F96*O92</f>
        <v>13224</v>
      </c>
      <c r="H96" s="90">
        <f t="shared" si="0"/>
        <v>928</v>
      </c>
      <c r="I96" s="90"/>
      <c r="J96" s="90"/>
      <c r="K96" s="91"/>
      <c r="L96" s="92"/>
      <c r="M96" s="92"/>
      <c r="N96" s="93"/>
      <c r="O96" s="93"/>
    </row>
    <row r="97" spans="2:15" ht="24.75" customHeight="1" thickTop="1" thickBot="1" x14ac:dyDescent="0.3">
      <c r="B97" s="86" t="s">
        <v>134</v>
      </c>
      <c r="C97" s="87"/>
      <c r="D97" s="88">
        <v>12</v>
      </c>
      <c r="E97" s="89"/>
      <c r="F97" s="90">
        <v>452</v>
      </c>
      <c r="G97" s="90">
        <f>F97*O92</f>
        <v>103056</v>
      </c>
      <c r="H97" s="90">
        <f t="shared" si="0"/>
        <v>5424</v>
      </c>
      <c r="I97" s="90"/>
      <c r="J97" s="90"/>
      <c r="K97" s="91"/>
      <c r="L97" s="92"/>
      <c r="M97" s="92"/>
      <c r="N97" s="93"/>
      <c r="O97" s="93"/>
    </row>
    <row r="98" spans="2:15" ht="24.75" customHeight="1" thickTop="1" thickBot="1" x14ac:dyDescent="0.3">
      <c r="B98" s="86" t="s">
        <v>135</v>
      </c>
      <c r="C98" s="87"/>
      <c r="D98" s="88">
        <v>12</v>
      </c>
      <c r="E98" s="89"/>
      <c r="F98" s="90">
        <v>7</v>
      </c>
      <c r="G98" s="90">
        <f>F98*O92</f>
        <v>1596</v>
      </c>
      <c r="H98" s="90">
        <f t="shared" si="0"/>
        <v>84</v>
      </c>
      <c r="I98" s="90"/>
      <c r="J98" s="90"/>
      <c r="K98" s="91"/>
      <c r="L98" s="92"/>
      <c r="M98" s="92"/>
      <c r="N98" s="93"/>
      <c r="O98" s="93"/>
    </row>
    <row r="99" spans="2:15" ht="24.75" customHeight="1" thickTop="1" thickBot="1" x14ac:dyDescent="0.3">
      <c r="B99" s="86" t="s">
        <v>136</v>
      </c>
      <c r="C99" s="87"/>
      <c r="D99" s="88">
        <v>9</v>
      </c>
      <c r="E99" s="89"/>
      <c r="F99" s="90">
        <v>13</v>
      </c>
      <c r="G99" s="90">
        <f>F99*O92</f>
        <v>2964</v>
      </c>
      <c r="H99" s="90">
        <f t="shared" si="0"/>
        <v>117</v>
      </c>
      <c r="I99" s="90"/>
      <c r="J99" s="90"/>
      <c r="K99" s="91"/>
      <c r="L99" s="92"/>
      <c r="M99" s="92"/>
      <c r="N99" s="93"/>
      <c r="O99" s="93"/>
    </row>
    <row r="100" spans="2:15" ht="24.75" customHeight="1" thickTop="1" thickBot="1" x14ac:dyDescent="0.3">
      <c r="B100" s="86" t="s">
        <v>137</v>
      </c>
      <c r="C100" s="87"/>
      <c r="D100" s="88">
        <v>8</v>
      </c>
      <c r="E100" s="89"/>
      <c r="F100" s="90">
        <v>4</v>
      </c>
      <c r="G100" s="90">
        <f>F100*O92</f>
        <v>912</v>
      </c>
      <c r="H100" s="90">
        <f t="shared" si="0"/>
        <v>32</v>
      </c>
      <c r="I100" s="90"/>
      <c r="J100" s="90"/>
      <c r="K100" s="91"/>
      <c r="L100" s="92"/>
      <c r="M100" s="92"/>
      <c r="N100" s="93"/>
      <c r="O100" s="93"/>
    </row>
    <row r="101" spans="2:15" ht="24.75" customHeight="1" thickTop="1" thickBot="1" x14ac:dyDescent="0.3">
      <c r="B101" s="86" t="s">
        <v>138</v>
      </c>
      <c r="C101" s="87"/>
      <c r="D101" s="88">
        <v>8</v>
      </c>
      <c r="E101" s="89"/>
      <c r="F101" s="90">
        <v>141</v>
      </c>
      <c r="G101" s="90">
        <f>F101*O92</f>
        <v>32148</v>
      </c>
      <c r="H101" s="90">
        <f t="shared" si="0"/>
        <v>1128</v>
      </c>
      <c r="I101" s="90"/>
      <c r="J101" s="90"/>
      <c r="K101" s="91"/>
      <c r="L101" s="92"/>
      <c r="M101" s="92"/>
      <c r="N101" s="93"/>
      <c r="O101" s="93"/>
    </row>
    <row r="102" spans="2:15" ht="24.75" customHeight="1" thickTop="1" thickBot="1" x14ac:dyDescent="0.3">
      <c r="B102" s="86" t="s">
        <v>139</v>
      </c>
      <c r="C102" s="87"/>
      <c r="D102" s="88">
        <v>5</v>
      </c>
      <c r="E102" s="89"/>
      <c r="F102" s="90">
        <v>61</v>
      </c>
      <c r="G102" s="90">
        <f>F102*O92</f>
        <v>13908</v>
      </c>
      <c r="H102" s="90">
        <f t="shared" si="0"/>
        <v>305</v>
      </c>
      <c r="I102" s="90"/>
      <c r="J102" s="90"/>
      <c r="K102" s="91"/>
      <c r="L102" s="92"/>
      <c r="M102" s="92"/>
      <c r="N102" s="93"/>
      <c r="O102" s="93"/>
    </row>
    <row r="103" spans="2:15" ht="19.5" customHeight="1" thickTop="1" thickBot="1" x14ac:dyDescent="0.3">
      <c r="B103" s="94" t="s">
        <v>115</v>
      </c>
      <c r="C103" s="94"/>
      <c r="D103" s="94"/>
      <c r="E103" s="94"/>
      <c r="F103" s="95">
        <f t="shared" ref="F103:H103" si="1">SUM(F95:F102)</f>
        <v>751</v>
      </c>
      <c r="G103" s="95">
        <f t="shared" si="1"/>
        <v>171228</v>
      </c>
      <c r="H103" s="95">
        <f t="shared" si="1"/>
        <v>8318</v>
      </c>
      <c r="I103" s="95"/>
      <c r="J103" s="95"/>
      <c r="K103" s="96"/>
      <c r="L103" s="97"/>
      <c r="M103" s="97"/>
      <c r="N103" s="98"/>
      <c r="O103" s="98"/>
    </row>
    <row r="104" spans="2:15" ht="31.5" customHeight="1" thickTop="1" thickBot="1" x14ac:dyDescent="0.3">
      <c r="B104" s="83" t="s">
        <v>140</v>
      </c>
      <c r="C104" s="27"/>
      <c r="D104" s="27"/>
      <c r="E104" s="27"/>
      <c r="F104" s="99" t="s">
        <v>141</v>
      </c>
      <c r="G104" s="99" t="s">
        <v>142</v>
      </c>
      <c r="H104" s="99" t="s">
        <v>143</v>
      </c>
      <c r="I104" s="99" t="s">
        <v>144</v>
      </c>
      <c r="J104" s="99" t="s">
        <v>145</v>
      </c>
      <c r="K104" s="99" t="s">
        <v>146</v>
      </c>
      <c r="L104" s="99" t="s">
        <v>147</v>
      </c>
      <c r="M104" s="99" t="s">
        <v>148</v>
      </c>
      <c r="N104" s="99" t="s">
        <v>149</v>
      </c>
      <c r="O104" s="99" t="s">
        <v>150</v>
      </c>
    </row>
    <row r="105" spans="2:15" ht="31.5" customHeight="1" thickTop="1" thickBot="1" x14ac:dyDescent="0.3">
      <c r="B105" s="100"/>
      <c r="C105" s="100"/>
      <c r="D105" s="100"/>
      <c r="E105" s="100"/>
      <c r="F105" s="101"/>
      <c r="G105" s="101"/>
      <c r="H105" s="101"/>
      <c r="I105" s="101"/>
      <c r="J105" s="101"/>
      <c r="K105" s="101">
        <v>674</v>
      </c>
      <c r="L105" s="101">
        <v>751</v>
      </c>
      <c r="M105" s="101"/>
      <c r="N105" s="101"/>
      <c r="O105" s="101"/>
    </row>
    <row r="106" spans="2:15" ht="34.5" customHeight="1" thickTop="1" thickBot="1" x14ac:dyDescent="0.3">
      <c r="B106" s="83" t="s">
        <v>151</v>
      </c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</row>
    <row r="107" spans="2:15" ht="29.25" customHeight="1" thickTop="1" thickBot="1" x14ac:dyDescent="0.3">
      <c r="B107" s="47" t="s">
        <v>119</v>
      </c>
      <c r="C107" s="47"/>
      <c r="D107" s="47"/>
      <c r="E107" s="47"/>
      <c r="F107" s="47"/>
      <c r="G107" s="47" t="s">
        <v>152</v>
      </c>
      <c r="H107" s="47"/>
      <c r="I107" s="47" t="s">
        <v>153</v>
      </c>
      <c r="J107" s="47"/>
      <c r="K107" s="47" t="s">
        <v>154</v>
      </c>
      <c r="L107" s="47"/>
      <c r="M107" s="47"/>
      <c r="N107" s="47" t="s">
        <v>155</v>
      </c>
      <c r="O107" s="47" t="s">
        <v>156</v>
      </c>
    </row>
    <row r="108" spans="2:15" ht="55.5" customHeight="1" thickTop="1" thickBot="1" x14ac:dyDescent="0.3">
      <c r="B108" s="47"/>
      <c r="C108" s="47"/>
      <c r="D108" s="47"/>
      <c r="E108" s="47"/>
      <c r="F108" s="47"/>
      <c r="G108" s="47"/>
      <c r="H108" s="47"/>
      <c r="I108" s="47"/>
      <c r="J108" s="47"/>
      <c r="K108" s="15" t="s">
        <v>157</v>
      </c>
      <c r="L108" s="15" t="s">
        <v>158</v>
      </c>
      <c r="M108" s="15" t="s">
        <v>159</v>
      </c>
      <c r="N108" s="47"/>
      <c r="O108" s="59" t="s">
        <v>156</v>
      </c>
    </row>
    <row r="109" spans="2:15" ht="24.75" customHeight="1" thickTop="1" thickBot="1" x14ac:dyDescent="0.3">
      <c r="B109" s="102" t="s">
        <v>160</v>
      </c>
      <c r="C109" s="103"/>
      <c r="D109" s="103"/>
      <c r="E109" s="103"/>
      <c r="F109" s="104"/>
      <c r="G109" s="105">
        <f>SUM(G110:G113)</f>
        <v>33226692</v>
      </c>
      <c r="H109" s="106"/>
      <c r="I109" s="104">
        <f>SUM(I110:I113)</f>
        <v>33226692</v>
      </c>
      <c r="J109" s="104"/>
      <c r="K109" s="107"/>
      <c r="L109" s="107"/>
      <c r="M109" s="107"/>
      <c r="N109" s="107"/>
      <c r="O109" s="108"/>
    </row>
    <row r="110" spans="2:15" ht="24.75" customHeight="1" thickTop="1" thickBot="1" x14ac:dyDescent="0.3">
      <c r="B110" s="86" t="s">
        <v>161</v>
      </c>
      <c r="C110" s="87"/>
      <c r="D110" s="87"/>
      <c r="E110" s="87"/>
      <c r="F110" s="109"/>
      <c r="G110" s="110">
        <v>25550814</v>
      </c>
      <c r="H110" s="111"/>
      <c r="I110" s="109">
        <v>25550814</v>
      </c>
      <c r="J110" s="109"/>
      <c r="K110" s="112"/>
      <c r="L110" s="112"/>
      <c r="M110" s="112"/>
      <c r="N110" s="112"/>
      <c r="O110" s="113"/>
    </row>
    <row r="111" spans="2:15" ht="24.75" customHeight="1" thickTop="1" thickBot="1" x14ac:dyDescent="0.3">
      <c r="B111" s="86" t="s">
        <v>162</v>
      </c>
      <c r="C111" s="87"/>
      <c r="D111" s="87"/>
      <c r="E111" s="87"/>
      <c r="F111" s="109"/>
      <c r="G111" s="110">
        <v>4471266</v>
      </c>
      <c r="H111" s="111"/>
      <c r="I111" s="109">
        <v>4471266</v>
      </c>
      <c r="J111" s="109"/>
      <c r="K111" s="112"/>
      <c r="L111" s="112"/>
      <c r="M111" s="112"/>
      <c r="N111" s="112"/>
      <c r="O111" s="113"/>
    </row>
    <row r="112" spans="2:15" ht="24.75" customHeight="1" thickTop="1" thickBot="1" x14ac:dyDescent="0.3">
      <c r="B112" s="86" t="s">
        <v>163</v>
      </c>
      <c r="C112" s="87"/>
      <c r="D112" s="87"/>
      <c r="E112" s="87"/>
      <c r="F112" s="109"/>
      <c r="G112" s="110">
        <v>450671</v>
      </c>
      <c r="H112" s="111"/>
      <c r="I112" s="109">
        <v>450671</v>
      </c>
      <c r="J112" s="109"/>
      <c r="K112" s="112"/>
      <c r="L112" s="112"/>
      <c r="M112" s="112"/>
      <c r="N112" s="112"/>
      <c r="O112" s="113"/>
    </row>
    <row r="113" spans="2:15" ht="24.75" customHeight="1" thickTop="1" thickBot="1" x14ac:dyDescent="0.3">
      <c r="B113" s="86" t="s">
        <v>164</v>
      </c>
      <c r="C113" s="87"/>
      <c r="D113" s="87"/>
      <c r="E113" s="87"/>
      <c r="F113" s="109"/>
      <c r="G113" s="110">
        <v>2753941</v>
      </c>
      <c r="H113" s="111"/>
      <c r="I113" s="109">
        <v>2753941</v>
      </c>
      <c r="J113" s="109"/>
      <c r="K113" s="112"/>
      <c r="L113" s="112"/>
      <c r="M113" s="112"/>
      <c r="N113" s="112"/>
      <c r="O113" s="113"/>
    </row>
    <row r="114" spans="2:15" ht="24.75" customHeight="1" thickTop="1" thickBot="1" x14ac:dyDescent="0.3">
      <c r="B114" s="102" t="s">
        <v>165</v>
      </c>
      <c r="C114" s="103"/>
      <c r="D114" s="103"/>
      <c r="E114" s="103"/>
      <c r="F114" s="104"/>
      <c r="G114" s="105">
        <f>SUM(G115:G118)</f>
        <v>53462225</v>
      </c>
      <c r="H114" s="106"/>
      <c r="I114" s="104">
        <f>SUM(I115:I118)</f>
        <v>53462225</v>
      </c>
      <c r="J114" s="104"/>
      <c r="K114" s="107"/>
      <c r="L114" s="107"/>
      <c r="M114" s="107"/>
      <c r="N114" s="107"/>
      <c r="O114" s="108"/>
    </row>
    <row r="115" spans="2:15" ht="24.75" customHeight="1" thickTop="1" thickBot="1" x14ac:dyDescent="0.3">
      <c r="B115" s="86" t="s">
        <v>161</v>
      </c>
      <c r="C115" s="87"/>
      <c r="D115" s="87"/>
      <c r="E115" s="87"/>
      <c r="F115" s="109"/>
      <c r="G115" s="110">
        <v>4859523</v>
      </c>
      <c r="H115" s="111"/>
      <c r="I115" s="110">
        <v>4859523</v>
      </c>
      <c r="J115" s="111"/>
      <c r="K115" s="112"/>
      <c r="L115" s="112"/>
      <c r="M115" s="112"/>
      <c r="N115" s="112"/>
      <c r="O115" s="113"/>
    </row>
    <row r="116" spans="2:15" ht="24.75" customHeight="1" thickTop="1" thickBot="1" x14ac:dyDescent="0.3">
      <c r="B116" s="86" t="s">
        <v>162</v>
      </c>
      <c r="C116" s="87"/>
      <c r="D116" s="87"/>
      <c r="E116" s="87"/>
      <c r="F116" s="109"/>
      <c r="G116" s="110">
        <v>2345355</v>
      </c>
      <c r="H116" s="111"/>
      <c r="I116" s="110">
        <v>2345355</v>
      </c>
      <c r="J116" s="111"/>
      <c r="K116" s="112"/>
      <c r="L116" s="112"/>
      <c r="M116" s="112"/>
      <c r="N116" s="112"/>
      <c r="O116" s="113"/>
    </row>
    <row r="117" spans="2:15" ht="24.75" customHeight="1" thickTop="1" thickBot="1" x14ac:dyDescent="0.3">
      <c r="B117" s="86" t="s">
        <v>163</v>
      </c>
      <c r="C117" s="87"/>
      <c r="D117" s="87"/>
      <c r="E117" s="87"/>
      <c r="F117" s="109"/>
      <c r="G117" s="110">
        <v>537428</v>
      </c>
      <c r="H117" s="111"/>
      <c r="I117" s="110">
        <v>537428</v>
      </c>
      <c r="J117" s="111"/>
      <c r="K117" s="112"/>
      <c r="L117" s="112"/>
      <c r="M117" s="112"/>
      <c r="N117" s="112"/>
      <c r="O117" s="113"/>
    </row>
    <row r="118" spans="2:15" ht="24.75" customHeight="1" thickTop="1" thickBot="1" x14ac:dyDescent="0.3">
      <c r="B118" s="86" t="s">
        <v>164</v>
      </c>
      <c r="C118" s="87"/>
      <c r="D118" s="87"/>
      <c r="E118" s="87"/>
      <c r="F118" s="109"/>
      <c r="G118" s="110">
        <v>45719919</v>
      </c>
      <c r="H118" s="111"/>
      <c r="I118" s="110">
        <v>45719919</v>
      </c>
      <c r="J118" s="111"/>
      <c r="K118" s="112"/>
      <c r="L118" s="112"/>
      <c r="M118" s="112"/>
      <c r="N118" s="112"/>
      <c r="O118" s="113"/>
    </row>
    <row r="119" spans="2:15" ht="24.75" customHeight="1" thickTop="1" thickBot="1" x14ac:dyDescent="0.3">
      <c r="B119" s="102" t="s">
        <v>166</v>
      </c>
      <c r="C119" s="103"/>
      <c r="D119" s="103"/>
      <c r="E119" s="103"/>
      <c r="F119" s="104"/>
      <c r="G119" s="105"/>
      <c r="H119" s="106"/>
      <c r="I119" s="104"/>
      <c r="J119" s="104"/>
      <c r="K119" s="107"/>
      <c r="L119" s="107"/>
      <c r="M119" s="107"/>
      <c r="N119" s="107"/>
      <c r="O119" s="108"/>
    </row>
    <row r="120" spans="2:15" ht="24.75" customHeight="1" thickTop="1" thickBot="1" x14ac:dyDescent="0.3">
      <c r="B120" s="114" t="s">
        <v>167</v>
      </c>
      <c r="C120" s="103"/>
      <c r="D120" s="103"/>
      <c r="E120" s="103"/>
      <c r="F120" s="104"/>
      <c r="G120" s="105">
        <f>G119+G114+G109</f>
        <v>86688917</v>
      </c>
      <c r="H120" s="106"/>
      <c r="I120" s="104">
        <f>I119+I114+I109</f>
        <v>86688917</v>
      </c>
      <c r="J120" s="104">
        <f>J119+J114+J109</f>
        <v>0</v>
      </c>
      <c r="K120" s="107"/>
      <c r="L120" s="107"/>
      <c r="M120" s="107"/>
      <c r="N120" s="107"/>
      <c r="O120" s="108"/>
    </row>
    <row r="121" spans="2:15" ht="37.5" customHeight="1" thickTop="1" thickBot="1" x14ac:dyDescent="0.3">
      <c r="B121" s="15" t="s">
        <v>168</v>
      </c>
      <c r="C121" s="59" t="s">
        <v>169</v>
      </c>
      <c r="D121" s="59"/>
      <c r="E121" s="59"/>
      <c r="F121" s="115" t="s">
        <v>170</v>
      </c>
      <c r="G121" s="116"/>
      <c r="H121" s="59" t="s">
        <v>171</v>
      </c>
      <c r="I121" s="59"/>
      <c r="J121" s="59" t="s">
        <v>172</v>
      </c>
      <c r="K121" s="59"/>
      <c r="L121" s="59"/>
      <c r="M121" s="59" t="s">
        <v>173</v>
      </c>
      <c r="N121" s="59"/>
      <c r="O121" s="59"/>
    </row>
    <row r="122" spans="2:15" ht="66" customHeight="1" thickTop="1" thickBot="1" x14ac:dyDescent="0.3">
      <c r="B122" s="117" t="s">
        <v>174</v>
      </c>
      <c r="C122" s="118" t="s">
        <v>175</v>
      </c>
      <c r="D122" s="118"/>
      <c r="E122" s="118"/>
      <c r="F122" s="119" t="s">
        <v>36</v>
      </c>
      <c r="G122" s="120"/>
      <c r="H122" s="118" t="s">
        <v>176</v>
      </c>
      <c r="I122" s="118"/>
      <c r="J122" s="118" t="s">
        <v>177</v>
      </c>
      <c r="K122" s="118"/>
      <c r="L122" s="118"/>
      <c r="M122" s="118" t="s">
        <v>178</v>
      </c>
      <c r="N122" s="118"/>
      <c r="O122" s="118"/>
    </row>
    <row r="123" spans="2:15" ht="71.25" customHeight="1" thickTop="1" thickBot="1" x14ac:dyDescent="0.3">
      <c r="B123" s="117" t="s">
        <v>179</v>
      </c>
      <c r="C123" s="118" t="s">
        <v>180</v>
      </c>
      <c r="D123" s="118"/>
      <c r="E123" s="118"/>
      <c r="F123" s="119" t="s">
        <v>36</v>
      </c>
      <c r="G123" s="120"/>
      <c r="H123" s="118" t="s">
        <v>181</v>
      </c>
      <c r="I123" s="118"/>
      <c r="J123" s="118" t="s">
        <v>182</v>
      </c>
      <c r="K123" s="118"/>
      <c r="L123" s="118"/>
      <c r="M123" s="118" t="s">
        <v>183</v>
      </c>
      <c r="N123" s="118"/>
      <c r="O123" s="118"/>
    </row>
    <row r="124" spans="2:15" ht="45.75" customHeight="1" thickTop="1" thickBot="1" x14ac:dyDescent="0.3">
      <c r="B124" s="117" t="s">
        <v>184</v>
      </c>
      <c r="C124" s="118" t="s">
        <v>185</v>
      </c>
      <c r="D124" s="118"/>
      <c r="E124" s="118"/>
      <c r="F124" s="119" t="s">
        <v>44</v>
      </c>
      <c r="G124" s="120"/>
      <c r="H124" s="119" t="s">
        <v>186</v>
      </c>
      <c r="I124" s="120"/>
      <c r="J124" s="118" t="s">
        <v>187</v>
      </c>
      <c r="K124" s="118"/>
      <c r="L124" s="118"/>
      <c r="M124" s="118" t="s">
        <v>188</v>
      </c>
      <c r="N124" s="118"/>
      <c r="O124" s="118"/>
    </row>
    <row r="125" spans="2:15" ht="34.5" customHeight="1" thickTop="1" thickBot="1" x14ac:dyDescent="0.3">
      <c r="B125" s="117" t="s">
        <v>189</v>
      </c>
      <c r="C125" s="118" t="s">
        <v>190</v>
      </c>
      <c r="D125" s="118"/>
      <c r="E125" s="118"/>
      <c r="F125" s="119" t="s">
        <v>44</v>
      </c>
      <c r="G125" s="120"/>
      <c r="H125" s="119" t="s">
        <v>191</v>
      </c>
      <c r="I125" s="120"/>
      <c r="J125" s="118" t="s">
        <v>192</v>
      </c>
      <c r="K125" s="118"/>
      <c r="L125" s="118"/>
      <c r="M125" s="118" t="s">
        <v>188</v>
      </c>
      <c r="N125" s="118"/>
      <c r="O125" s="118"/>
    </row>
    <row r="126" spans="2:15" ht="36" customHeight="1" thickTop="1" thickBot="1" x14ac:dyDescent="0.3">
      <c r="B126" s="117" t="s">
        <v>193</v>
      </c>
      <c r="C126" s="118" t="s">
        <v>50</v>
      </c>
      <c r="D126" s="118"/>
      <c r="E126" s="118"/>
      <c r="F126" s="119" t="s">
        <v>51</v>
      </c>
      <c r="G126" s="120"/>
      <c r="H126" s="118" t="s">
        <v>194</v>
      </c>
      <c r="I126" s="118"/>
      <c r="J126" s="118" t="s">
        <v>195</v>
      </c>
      <c r="K126" s="118"/>
      <c r="L126" s="118"/>
      <c r="M126" s="118" t="s">
        <v>188</v>
      </c>
      <c r="N126" s="118"/>
      <c r="O126" s="118"/>
    </row>
    <row r="127" spans="2:15" ht="24.75" customHeight="1" thickTop="1" thickBot="1" x14ac:dyDescent="0.3">
      <c r="B127" s="117" t="s">
        <v>196</v>
      </c>
      <c r="C127" s="118" t="s">
        <v>53</v>
      </c>
      <c r="D127" s="118"/>
      <c r="E127" s="118"/>
      <c r="F127" s="119" t="s">
        <v>51</v>
      </c>
      <c r="G127" s="120"/>
      <c r="H127" s="118" t="s">
        <v>197</v>
      </c>
      <c r="I127" s="118"/>
      <c r="J127" s="118" t="s">
        <v>195</v>
      </c>
      <c r="K127" s="118"/>
      <c r="L127" s="118"/>
      <c r="M127" s="118" t="s">
        <v>188</v>
      </c>
      <c r="N127" s="118"/>
      <c r="O127" s="118"/>
    </row>
    <row r="128" spans="2:15" ht="34.5" customHeight="1" thickTop="1" thickBot="1" x14ac:dyDescent="0.3">
      <c r="B128" s="117" t="s">
        <v>198</v>
      </c>
      <c r="C128" s="118" t="s">
        <v>50</v>
      </c>
      <c r="D128" s="118"/>
      <c r="E128" s="118"/>
      <c r="F128" s="119" t="s">
        <v>51</v>
      </c>
      <c r="G128" s="120"/>
      <c r="H128" s="118" t="s">
        <v>199</v>
      </c>
      <c r="I128" s="118"/>
      <c r="J128" s="118" t="s">
        <v>200</v>
      </c>
      <c r="K128" s="118"/>
      <c r="L128" s="118"/>
      <c r="M128" s="118" t="s">
        <v>188</v>
      </c>
      <c r="N128" s="118"/>
      <c r="O128" s="118"/>
    </row>
    <row r="129" spans="2:15" ht="42.75" customHeight="1" thickTop="1" thickBot="1" x14ac:dyDescent="0.3">
      <c r="B129" s="117" t="s">
        <v>201</v>
      </c>
      <c r="C129" s="118" t="s">
        <v>57</v>
      </c>
      <c r="D129" s="118"/>
      <c r="E129" s="118"/>
      <c r="F129" s="119" t="s">
        <v>51</v>
      </c>
      <c r="G129" s="120"/>
      <c r="H129" s="118" t="s">
        <v>202</v>
      </c>
      <c r="I129" s="118"/>
      <c r="J129" s="118" t="s">
        <v>203</v>
      </c>
      <c r="K129" s="118"/>
      <c r="L129" s="118"/>
      <c r="M129" s="118" t="s">
        <v>188</v>
      </c>
      <c r="N129" s="118"/>
      <c r="O129" s="118"/>
    </row>
    <row r="130" spans="2:15" ht="45" customHeight="1" thickTop="1" thickBot="1" x14ac:dyDescent="0.3">
      <c r="B130" s="117" t="s">
        <v>204</v>
      </c>
      <c r="C130" s="118" t="s">
        <v>205</v>
      </c>
      <c r="D130" s="118"/>
      <c r="E130" s="118"/>
      <c r="F130" s="119" t="s">
        <v>62</v>
      </c>
      <c r="G130" s="120"/>
      <c r="H130" s="118" t="s">
        <v>206</v>
      </c>
      <c r="I130" s="118"/>
      <c r="J130" s="118" t="s">
        <v>207</v>
      </c>
      <c r="K130" s="118"/>
      <c r="L130" s="118"/>
      <c r="M130" s="118" t="s">
        <v>188</v>
      </c>
      <c r="N130" s="118"/>
      <c r="O130" s="118"/>
    </row>
    <row r="131" spans="2:15" ht="55.5" customHeight="1" thickTop="1" thickBot="1" x14ac:dyDescent="0.3">
      <c r="B131" s="117" t="s">
        <v>208</v>
      </c>
      <c r="C131" s="118" t="s">
        <v>209</v>
      </c>
      <c r="D131" s="118"/>
      <c r="E131" s="118"/>
      <c r="F131" s="119" t="s">
        <v>62</v>
      </c>
      <c r="G131" s="120"/>
      <c r="H131" s="118" t="s">
        <v>210</v>
      </c>
      <c r="I131" s="118"/>
      <c r="J131" s="118" t="s">
        <v>207</v>
      </c>
      <c r="K131" s="118"/>
      <c r="L131" s="118"/>
      <c r="M131" s="118" t="s">
        <v>188</v>
      </c>
      <c r="N131" s="118"/>
      <c r="O131" s="118"/>
    </row>
    <row r="132" spans="2:15" ht="24.75" customHeight="1" thickTop="1" thickBot="1" x14ac:dyDescent="0.3">
      <c r="B132" s="117" t="s">
        <v>211</v>
      </c>
      <c r="C132" s="118" t="s">
        <v>212</v>
      </c>
      <c r="D132" s="118"/>
      <c r="E132" s="118"/>
      <c r="F132" s="119" t="s">
        <v>70</v>
      </c>
      <c r="G132" s="120"/>
      <c r="H132" s="118" t="s">
        <v>213</v>
      </c>
      <c r="I132" s="118"/>
      <c r="J132" s="118" t="s">
        <v>214</v>
      </c>
      <c r="K132" s="118"/>
      <c r="L132" s="118"/>
      <c r="M132" s="118" t="s">
        <v>188</v>
      </c>
      <c r="N132" s="118"/>
      <c r="O132" s="118"/>
    </row>
    <row r="133" spans="2:15" ht="24.75" customHeight="1" thickTop="1" thickBot="1" x14ac:dyDescent="0.3">
      <c r="B133" s="117" t="s">
        <v>215</v>
      </c>
      <c r="C133" s="118" t="s">
        <v>73</v>
      </c>
      <c r="D133" s="118"/>
      <c r="E133" s="118"/>
      <c r="F133" s="119" t="s">
        <v>74</v>
      </c>
      <c r="G133" s="120"/>
      <c r="H133" s="118" t="s">
        <v>216</v>
      </c>
      <c r="I133" s="118"/>
      <c r="J133" s="118" t="s">
        <v>217</v>
      </c>
      <c r="K133" s="118"/>
      <c r="L133" s="118"/>
      <c r="M133" s="118" t="s">
        <v>188</v>
      </c>
      <c r="N133" s="118"/>
      <c r="O133" s="118"/>
    </row>
    <row r="134" spans="2:15" ht="24.75" customHeight="1" thickTop="1" thickBot="1" x14ac:dyDescent="0.3">
      <c r="B134" s="117" t="s">
        <v>218</v>
      </c>
      <c r="C134" s="118" t="s">
        <v>77</v>
      </c>
      <c r="D134" s="118"/>
      <c r="E134" s="118"/>
      <c r="F134" s="119" t="s">
        <v>78</v>
      </c>
      <c r="G134" s="120"/>
      <c r="H134" s="118" t="s">
        <v>219</v>
      </c>
      <c r="I134" s="118"/>
      <c r="J134" s="118" t="s">
        <v>220</v>
      </c>
      <c r="K134" s="118"/>
      <c r="L134" s="118"/>
      <c r="M134" s="118" t="s">
        <v>221</v>
      </c>
      <c r="N134" s="118"/>
      <c r="O134" s="118"/>
    </row>
    <row r="135" spans="2:15" ht="24.75" customHeight="1" thickTop="1" thickBot="1" x14ac:dyDescent="0.3">
      <c r="B135" s="117" t="s">
        <v>222</v>
      </c>
      <c r="C135" s="118" t="s">
        <v>223</v>
      </c>
      <c r="D135" s="118"/>
      <c r="E135" s="118"/>
      <c r="F135" s="119" t="s">
        <v>83</v>
      </c>
      <c r="G135" s="120"/>
      <c r="H135" s="118" t="s">
        <v>224</v>
      </c>
      <c r="I135" s="118"/>
      <c r="J135" s="118" t="s">
        <v>214</v>
      </c>
      <c r="K135" s="118"/>
      <c r="L135" s="118"/>
      <c r="M135" s="118" t="s">
        <v>188</v>
      </c>
      <c r="N135" s="118"/>
      <c r="O135" s="118"/>
    </row>
    <row r="136" spans="2:15" ht="42" customHeight="1" thickTop="1" thickBot="1" x14ac:dyDescent="0.3">
      <c r="B136" s="117" t="s">
        <v>225</v>
      </c>
      <c r="C136" s="118" t="s">
        <v>226</v>
      </c>
      <c r="D136" s="118"/>
      <c r="E136" s="118"/>
      <c r="F136" s="119" t="s">
        <v>87</v>
      </c>
      <c r="G136" s="120"/>
      <c r="H136" s="118" t="s">
        <v>227</v>
      </c>
      <c r="I136" s="118"/>
      <c r="J136" s="118" t="s">
        <v>228</v>
      </c>
      <c r="K136" s="118"/>
      <c r="L136" s="118"/>
      <c r="M136" s="118" t="s">
        <v>188</v>
      </c>
      <c r="N136" s="118"/>
      <c r="O136" s="118"/>
    </row>
    <row r="137" spans="2:15" ht="51.75" customHeight="1" thickTop="1" thickBot="1" x14ac:dyDescent="0.3">
      <c r="B137" s="117" t="s">
        <v>229</v>
      </c>
      <c r="C137" s="118" t="s">
        <v>230</v>
      </c>
      <c r="D137" s="118"/>
      <c r="E137" s="118"/>
      <c r="F137" s="119" t="s">
        <v>87</v>
      </c>
      <c r="G137" s="120"/>
      <c r="H137" s="118" t="s">
        <v>231</v>
      </c>
      <c r="I137" s="118"/>
      <c r="J137" s="118" t="s">
        <v>228</v>
      </c>
      <c r="K137" s="118"/>
      <c r="L137" s="118"/>
      <c r="M137" s="118" t="s">
        <v>188</v>
      </c>
      <c r="N137" s="118"/>
      <c r="O137" s="118"/>
    </row>
    <row r="138" spans="2:15" ht="60" customHeight="1" thickTop="1" thickBot="1" x14ac:dyDescent="0.3">
      <c r="B138" s="117" t="s">
        <v>232</v>
      </c>
      <c r="C138" s="118" t="s">
        <v>233</v>
      </c>
      <c r="D138" s="118"/>
      <c r="E138" s="118"/>
      <c r="F138" s="119" t="s">
        <v>94</v>
      </c>
      <c r="G138" s="120"/>
      <c r="H138" s="118" t="s">
        <v>234</v>
      </c>
      <c r="I138" s="118"/>
      <c r="J138" s="118" t="s">
        <v>235</v>
      </c>
      <c r="K138" s="118"/>
      <c r="L138" s="118"/>
      <c r="M138" s="118" t="s">
        <v>188</v>
      </c>
      <c r="N138" s="118"/>
      <c r="O138" s="118"/>
    </row>
    <row r="139" spans="2:15" ht="34.5" customHeight="1" thickTop="1" thickBot="1" x14ac:dyDescent="0.3">
      <c r="B139" s="47" t="s">
        <v>236</v>
      </c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</row>
    <row r="140" spans="2:15" ht="24.75" customHeight="1" thickTop="1" thickBot="1" x14ac:dyDescent="0.3">
      <c r="B140" s="117" t="s">
        <v>237</v>
      </c>
      <c r="C140" s="118" t="s">
        <v>238</v>
      </c>
      <c r="D140" s="121" t="s">
        <v>239</v>
      </c>
      <c r="E140" s="121" t="s">
        <v>239</v>
      </c>
      <c r="F140" s="121" t="s">
        <v>239</v>
      </c>
      <c r="G140" s="121"/>
      <c r="H140" s="121" t="s">
        <v>239</v>
      </c>
      <c r="I140" s="121" t="s">
        <v>239</v>
      </c>
      <c r="J140" s="121" t="s">
        <v>239</v>
      </c>
      <c r="K140" s="121" t="s">
        <v>239</v>
      </c>
      <c r="L140" s="121" t="s">
        <v>239</v>
      </c>
      <c r="M140" s="121" t="s">
        <v>239</v>
      </c>
      <c r="N140" s="121" t="s">
        <v>239</v>
      </c>
      <c r="O140" s="120" t="s">
        <v>239</v>
      </c>
    </row>
    <row r="141" spans="2:15" ht="39" customHeight="1" thickTop="1" thickBot="1" x14ac:dyDescent="0.3">
      <c r="B141" s="117" t="s">
        <v>240</v>
      </c>
      <c r="C141" s="118" t="s">
        <v>241</v>
      </c>
      <c r="D141" s="121" t="s">
        <v>239</v>
      </c>
      <c r="E141" s="121" t="s">
        <v>239</v>
      </c>
      <c r="F141" s="121" t="s">
        <v>239</v>
      </c>
      <c r="G141" s="121"/>
      <c r="H141" s="121" t="s">
        <v>239</v>
      </c>
      <c r="I141" s="121" t="s">
        <v>239</v>
      </c>
      <c r="J141" s="121" t="s">
        <v>239</v>
      </c>
      <c r="K141" s="121" t="s">
        <v>239</v>
      </c>
      <c r="L141" s="121" t="s">
        <v>239</v>
      </c>
      <c r="M141" s="121" t="s">
        <v>239</v>
      </c>
      <c r="N141" s="121" t="s">
        <v>239</v>
      </c>
      <c r="O141" s="120" t="s">
        <v>239</v>
      </c>
    </row>
    <row r="142" spans="2:15" ht="24.75" customHeight="1" thickTop="1" thickBot="1" x14ac:dyDescent="0.3">
      <c r="B142" s="117" t="s">
        <v>184</v>
      </c>
      <c r="C142" s="118" t="s">
        <v>242</v>
      </c>
      <c r="D142" s="118"/>
      <c r="E142" s="118"/>
      <c r="F142" s="118"/>
      <c r="G142" s="118"/>
      <c r="H142" s="118"/>
      <c r="I142" s="118"/>
      <c r="J142" s="118"/>
      <c r="K142" s="118"/>
      <c r="L142" s="118"/>
      <c r="M142" s="118"/>
      <c r="N142" s="118"/>
      <c r="O142" s="118"/>
    </row>
    <row r="143" spans="2:15" ht="24.75" customHeight="1" thickTop="1" thickBot="1" x14ac:dyDescent="0.3">
      <c r="B143" s="117" t="s">
        <v>189</v>
      </c>
      <c r="C143" s="118" t="s">
        <v>243</v>
      </c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0"/>
    </row>
    <row r="144" spans="2:15" ht="24.75" customHeight="1" thickTop="1" thickBot="1" x14ac:dyDescent="0.3">
      <c r="B144" s="117" t="s">
        <v>193</v>
      </c>
      <c r="C144" s="122" t="s">
        <v>244</v>
      </c>
      <c r="D144" s="122" t="s">
        <v>245</v>
      </c>
      <c r="E144" s="122" t="s">
        <v>245</v>
      </c>
      <c r="F144" s="122" t="s">
        <v>245</v>
      </c>
      <c r="G144" s="122" t="s">
        <v>245</v>
      </c>
      <c r="H144" s="122" t="s">
        <v>245</v>
      </c>
      <c r="I144" s="122" t="s">
        <v>245</v>
      </c>
      <c r="J144" s="122" t="s">
        <v>245</v>
      </c>
      <c r="K144" s="122" t="s">
        <v>245</v>
      </c>
      <c r="L144" s="122" t="s">
        <v>245</v>
      </c>
      <c r="M144" s="122" t="s">
        <v>245</v>
      </c>
      <c r="N144" s="122" t="s">
        <v>245</v>
      </c>
      <c r="O144" s="122" t="s">
        <v>245</v>
      </c>
    </row>
    <row r="145" spans="2:15" ht="24.75" customHeight="1" thickTop="1" thickBot="1" x14ac:dyDescent="0.3">
      <c r="B145" s="117" t="s">
        <v>196</v>
      </c>
      <c r="C145" s="122" t="s">
        <v>244</v>
      </c>
      <c r="D145" s="122" t="s">
        <v>245</v>
      </c>
      <c r="E145" s="122" t="s">
        <v>245</v>
      </c>
      <c r="F145" s="122" t="s">
        <v>245</v>
      </c>
      <c r="G145" s="122" t="s">
        <v>245</v>
      </c>
      <c r="H145" s="122" t="s">
        <v>245</v>
      </c>
      <c r="I145" s="122" t="s">
        <v>245</v>
      </c>
      <c r="J145" s="122" t="s">
        <v>245</v>
      </c>
      <c r="K145" s="122" t="s">
        <v>245</v>
      </c>
      <c r="L145" s="122" t="s">
        <v>245</v>
      </c>
      <c r="M145" s="122" t="s">
        <v>245</v>
      </c>
      <c r="N145" s="122" t="s">
        <v>245</v>
      </c>
      <c r="O145" s="122" t="s">
        <v>245</v>
      </c>
    </row>
    <row r="146" spans="2:15" ht="24.75" customHeight="1" thickTop="1" thickBot="1" x14ac:dyDescent="0.3">
      <c r="B146" s="117" t="s">
        <v>198</v>
      </c>
      <c r="C146" s="122" t="s">
        <v>244</v>
      </c>
      <c r="D146" s="122" t="s">
        <v>245</v>
      </c>
      <c r="E146" s="122" t="s">
        <v>245</v>
      </c>
      <c r="F146" s="122" t="s">
        <v>245</v>
      </c>
      <c r="G146" s="122" t="s">
        <v>245</v>
      </c>
      <c r="H146" s="122" t="s">
        <v>245</v>
      </c>
      <c r="I146" s="122" t="s">
        <v>245</v>
      </c>
      <c r="J146" s="122" t="s">
        <v>245</v>
      </c>
      <c r="K146" s="122" t="s">
        <v>245</v>
      </c>
      <c r="L146" s="122" t="s">
        <v>245</v>
      </c>
      <c r="M146" s="122" t="s">
        <v>245</v>
      </c>
      <c r="N146" s="122" t="s">
        <v>245</v>
      </c>
      <c r="O146" s="122" t="s">
        <v>245</v>
      </c>
    </row>
    <row r="147" spans="2:15" ht="24.75" customHeight="1" thickTop="1" thickBot="1" x14ac:dyDescent="0.3">
      <c r="B147" s="117" t="s">
        <v>201</v>
      </c>
      <c r="C147" s="122" t="s">
        <v>244</v>
      </c>
      <c r="D147" s="122" t="s">
        <v>245</v>
      </c>
      <c r="E147" s="122" t="s">
        <v>245</v>
      </c>
      <c r="F147" s="122" t="s">
        <v>245</v>
      </c>
      <c r="G147" s="122" t="s">
        <v>245</v>
      </c>
      <c r="H147" s="122" t="s">
        <v>245</v>
      </c>
      <c r="I147" s="122" t="s">
        <v>245</v>
      </c>
      <c r="J147" s="122" t="s">
        <v>245</v>
      </c>
      <c r="K147" s="122" t="s">
        <v>245</v>
      </c>
      <c r="L147" s="122" t="s">
        <v>245</v>
      </c>
      <c r="M147" s="122" t="s">
        <v>245</v>
      </c>
      <c r="N147" s="122" t="s">
        <v>245</v>
      </c>
      <c r="O147" s="122" t="s">
        <v>245</v>
      </c>
    </row>
    <row r="148" spans="2:15" ht="24.75" customHeight="1" thickTop="1" thickBot="1" x14ac:dyDescent="0.3">
      <c r="B148" s="117" t="s">
        <v>204</v>
      </c>
      <c r="C148" s="118" t="s">
        <v>246</v>
      </c>
      <c r="D148" s="118"/>
      <c r="E148" s="118"/>
      <c r="F148" s="118"/>
      <c r="G148" s="118"/>
      <c r="H148" s="118"/>
      <c r="I148" s="118"/>
      <c r="J148" s="118"/>
      <c r="K148" s="118"/>
      <c r="L148" s="118"/>
      <c r="M148" s="118"/>
      <c r="N148" s="118"/>
      <c r="O148" s="118"/>
    </row>
    <row r="149" spans="2:15" ht="24.75" customHeight="1" thickTop="1" thickBot="1" x14ac:dyDescent="0.3">
      <c r="B149" s="117" t="s">
        <v>208</v>
      </c>
      <c r="C149" s="118" t="s">
        <v>247</v>
      </c>
      <c r="D149" s="118"/>
      <c r="E149" s="118"/>
      <c r="F149" s="118"/>
      <c r="G149" s="118"/>
      <c r="H149" s="118"/>
      <c r="I149" s="118"/>
      <c r="J149" s="118"/>
      <c r="K149" s="118"/>
      <c r="L149" s="118"/>
      <c r="M149" s="118"/>
      <c r="N149" s="118"/>
      <c r="O149" s="118"/>
    </row>
    <row r="150" spans="2:15" ht="24.75" customHeight="1" thickTop="1" thickBot="1" x14ac:dyDescent="0.3">
      <c r="B150" s="117" t="s">
        <v>211</v>
      </c>
      <c r="C150" s="118" t="s">
        <v>248</v>
      </c>
      <c r="D150" s="118"/>
      <c r="E150" s="118"/>
      <c r="F150" s="118"/>
      <c r="G150" s="118"/>
      <c r="H150" s="118"/>
      <c r="I150" s="118"/>
      <c r="J150" s="118"/>
      <c r="K150" s="118"/>
      <c r="L150" s="118"/>
      <c r="M150" s="118"/>
      <c r="N150" s="118"/>
      <c r="O150" s="118"/>
    </row>
    <row r="151" spans="2:15" ht="24.75" customHeight="1" thickTop="1" thickBot="1" x14ac:dyDescent="0.3">
      <c r="B151" s="117" t="s">
        <v>215</v>
      </c>
      <c r="C151" s="118" t="s">
        <v>249</v>
      </c>
      <c r="D151" s="118"/>
      <c r="E151" s="118"/>
      <c r="F151" s="118"/>
      <c r="G151" s="118"/>
      <c r="H151" s="118"/>
      <c r="I151" s="118"/>
      <c r="J151" s="118"/>
      <c r="K151" s="118"/>
      <c r="L151" s="118"/>
      <c r="M151" s="118"/>
      <c r="N151" s="118"/>
      <c r="O151" s="118"/>
    </row>
    <row r="152" spans="2:15" ht="24.75" customHeight="1" thickTop="1" thickBot="1" x14ac:dyDescent="0.3">
      <c r="B152" s="117" t="s">
        <v>218</v>
      </c>
      <c r="C152" s="118" t="s">
        <v>250</v>
      </c>
      <c r="D152" s="118"/>
      <c r="E152" s="118"/>
      <c r="F152" s="118"/>
      <c r="G152" s="118"/>
      <c r="H152" s="118"/>
      <c r="I152" s="118"/>
      <c r="J152" s="118"/>
      <c r="K152" s="118"/>
      <c r="L152" s="118"/>
      <c r="M152" s="118"/>
      <c r="N152" s="118"/>
      <c r="O152" s="118"/>
    </row>
    <row r="153" spans="2:15" ht="24.75" customHeight="1" thickTop="1" thickBot="1" x14ac:dyDescent="0.3">
      <c r="B153" s="117" t="s">
        <v>222</v>
      </c>
      <c r="C153" s="118" t="s">
        <v>251</v>
      </c>
      <c r="D153" s="118"/>
      <c r="E153" s="118"/>
      <c r="F153" s="118"/>
      <c r="G153" s="118"/>
      <c r="H153" s="118"/>
      <c r="I153" s="118"/>
      <c r="J153" s="118"/>
      <c r="K153" s="118"/>
      <c r="L153" s="118"/>
      <c r="M153" s="118"/>
      <c r="N153" s="118"/>
      <c r="O153" s="118"/>
    </row>
    <row r="154" spans="2:15" ht="24.75" customHeight="1" thickTop="1" thickBot="1" x14ac:dyDescent="0.3">
      <c r="B154" s="117" t="s">
        <v>225</v>
      </c>
      <c r="C154" s="118" t="s">
        <v>252</v>
      </c>
      <c r="D154" s="118"/>
      <c r="E154" s="118"/>
      <c r="F154" s="118"/>
      <c r="G154" s="118"/>
      <c r="H154" s="118"/>
      <c r="I154" s="118"/>
      <c r="J154" s="118"/>
      <c r="K154" s="118"/>
      <c r="L154" s="118"/>
      <c r="M154" s="118"/>
      <c r="N154" s="118"/>
      <c r="O154" s="118"/>
    </row>
    <row r="155" spans="2:15" ht="24.75" customHeight="1" thickTop="1" thickBot="1" x14ac:dyDescent="0.3">
      <c r="B155" s="117" t="s">
        <v>229</v>
      </c>
      <c r="C155" s="118" t="s">
        <v>253</v>
      </c>
      <c r="D155" s="118"/>
      <c r="E155" s="118"/>
      <c r="F155" s="118"/>
      <c r="G155" s="118"/>
      <c r="H155" s="118"/>
      <c r="I155" s="118"/>
      <c r="J155" s="118"/>
      <c r="K155" s="118"/>
      <c r="L155" s="118"/>
      <c r="M155" s="118"/>
      <c r="N155" s="118"/>
      <c r="O155" s="118"/>
    </row>
    <row r="156" spans="2:15" ht="24.75" customHeight="1" thickTop="1" thickBot="1" x14ac:dyDescent="0.3">
      <c r="B156" s="117" t="s">
        <v>232</v>
      </c>
      <c r="C156" s="118" t="s">
        <v>254</v>
      </c>
      <c r="D156" s="118"/>
      <c r="E156" s="118"/>
      <c r="F156" s="118"/>
      <c r="G156" s="118"/>
      <c r="H156" s="118"/>
      <c r="I156" s="118"/>
      <c r="J156" s="118"/>
      <c r="K156" s="118"/>
      <c r="L156" s="118"/>
      <c r="M156" s="118"/>
      <c r="N156" s="118"/>
      <c r="O156" s="118"/>
    </row>
    <row r="157" spans="2:15" ht="15.75" thickTop="1" x14ac:dyDescent="0.25"/>
  </sheetData>
  <mergeCells count="315">
    <mergeCell ref="C151:O151"/>
    <mergeCell ref="C152:O152"/>
    <mergeCell ref="C153:O153"/>
    <mergeCell ref="C154:O154"/>
    <mergeCell ref="C155:O155"/>
    <mergeCell ref="C156:O156"/>
    <mergeCell ref="C145:O145"/>
    <mergeCell ref="C146:O146"/>
    <mergeCell ref="C147:O147"/>
    <mergeCell ref="C148:O148"/>
    <mergeCell ref="C149:O149"/>
    <mergeCell ref="C150:O150"/>
    <mergeCell ref="B139:O139"/>
    <mergeCell ref="C140:O140"/>
    <mergeCell ref="C141:O141"/>
    <mergeCell ref="C142:O142"/>
    <mergeCell ref="C143:O143"/>
    <mergeCell ref="C144:O144"/>
    <mergeCell ref="C137:E137"/>
    <mergeCell ref="F137:G137"/>
    <mergeCell ref="H137:I137"/>
    <mergeCell ref="J137:L137"/>
    <mergeCell ref="M137:O137"/>
    <mergeCell ref="C138:E138"/>
    <mergeCell ref="F138:G138"/>
    <mergeCell ref="H138:I138"/>
    <mergeCell ref="J138:L138"/>
    <mergeCell ref="M138:O138"/>
    <mergeCell ref="C135:E135"/>
    <mergeCell ref="F135:G135"/>
    <mergeCell ref="H135:I135"/>
    <mergeCell ref="J135:L135"/>
    <mergeCell ref="M135:O135"/>
    <mergeCell ref="C136:E136"/>
    <mergeCell ref="F136:G136"/>
    <mergeCell ref="H136:I136"/>
    <mergeCell ref="J136:L136"/>
    <mergeCell ref="M136:O136"/>
    <mergeCell ref="C133:E133"/>
    <mergeCell ref="F133:G133"/>
    <mergeCell ref="H133:I133"/>
    <mergeCell ref="J133:L133"/>
    <mergeCell ref="M133:O133"/>
    <mergeCell ref="C134:E134"/>
    <mergeCell ref="F134:G134"/>
    <mergeCell ref="H134:I134"/>
    <mergeCell ref="J134:L134"/>
    <mergeCell ref="M134:O134"/>
    <mergeCell ref="C131:E131"/>
    <mergeCell ref="F131:G131"/>
    <mergeCell ref="H131:I131"/>
    <mergeCell ref="J131:L131"/>
    <mergeCell ref="M131:O131"/>
    <mergeCell ref="C132:E132"/>
    <mergeCell ref="F132:G132"/>
    <mergeCell ref="H132:I132"/>
    <mergeCell ref="J132:L132"/>
    <mergeCell ref="M132:O132"/>
    <mergeCell ref="C129:E129"/>
    <mergeCell ref="F129:G129"/>
    <mergeCell ref="H129:I129"/>
    <mergeCell ref="J129:L129"/>
    <mergeCell ref="M129:O129"/>
    <mergeCell ref="C130:E130"/>
    <mergeCell ref="F130:G130"/>
    <mergeCell ref="H130:I130"/>
    <mergeCell ref="J130:L130"/>
    <mergeCell ref="M130:O130"/>
    <mergeCell ref="C127:E127"/>
    <mergeCell ref="F127:G127"/>
    <mergeCell ref="H127:I127"/>
    <mergeCell ref="J127:L127"/>
    <mergeCell ref="M127:O127"/>
    <mergeCell ref="C128:E128"/>
    <mergeCell ref="F128:G128"/>
    <mergeCell ref="H128:I128"/>
    <mergeCell ref="J128:L128"/>
    <mergeCell ref="M128:O128"/>
    <mergeCell ref="C125:E125"/>
    <mergeCell ref="F125:G125"/>
    <mergeCell ref="H125:I125"/>
    <mergeCell ref="J125:L125"/>
    <mergeCell ref="M125:O125"/>
    <mergeCell ref="C126:E126"/>
    <mergeCell ref="F126:G126"/>
    <mergeCell ref="H126:I126"/>
    <mergeCell ref="J126:L126"/>
    <mergeCell ref="M126:O126"/>
    <mergeCell ref="C123:E123"/>
    <mergeCell ref="F123:G123"/>
    <mergeCell ref="H123:I123"/>
    <mergeCell ref="J123:L123"/>
    <mergeCell ref="M123:O123"/>
    <mergeCell ref="C124:E124"/>
    <mergeCell ref="F124:G124"/>
    <mergeCell ref="H124:I124"/>
    <mergeCell ref="J124:L124"/>
    <mergeCell ref="M124:O124"/>
    <mergeCell ref="C121:E121"/>
    <mergeCell ref="F121:G121"/>
    <mergeCell ref="H121:I121"/>
    <mergeCell ref="J121:L121"/>
    <mergeCell ref="M121:O121"/>
    <mergeCell ref="C122:E122"/>
    <mergeCell ref="F122:G122"/>
    <mergeCell ref="H122:I122"/>
    <mergeCell ref="J122:L122"/>
    <mergeCell ref="M122:O122"/>
    <mergeCell ref="B119:F119"/>
    <mergeCell ref="G119:H119"/>
    <mergeCell ref="I119:J119"/>
    <mergeCell ref="B120:F120"/>
    <mergeCell ref="G120:H120"/>
    <mergeCell ref="I120:J120"/>
    <mergeCell ref="B117:F117"/>
    <mergeCell ref="G117:H117"/>
    <mergeCell ref="I117:J117"/>
    <mergeCell ref="B118:F118"/>
    <mergeCell ref="G118:H118"/>
    <mergeCell ref="I118:J118"/>
    <mergeCell ref="B115:F115"/>
    <mergeCell ref="G115:H115"/>
    <mergeCell ref="I115:J115"/>
    <mergeCell ref="B116:F116"/>
    <mergeCell ref="G116:H116"/>
    <mergeCell ref="I116:J116"/>
    <mergeCell ref="B113:F113"/>
    <mergeCell ref="G113:H113"/>
    <mergeCell ref="I113:J113"/>
    <mergeCell ref="B114:F114"/>
    <mergeCell ref="G114:H114"/>
    <mergeCell ref="I114:J114"/>
    <mergeCell ref="B111:F111"/>
    <mergeCell ref="G111:H111"/>
    <mergeCell ref="I111:J111"/>
    <mergeCell ref="B112:F112"/>
    <mergeCell ref="G112:H112"/>
    <mergeCell ref="I112:J112"/>
    <mergeCell ref="B109:F109"/>
    <mergeCell ref="G109:H109"/>
    <mergeCell ref="I109:J109"/>
    <mergeCell ref="B110:F110"/>
    <mergeCell ref="G110:H110"/>
    <mergeCell ref="I110:J110"/>
    <mergeCell ref="B103:E103"/>
    <mergeCell ref="L103:M103"/>
    <mergeCell ref="B104:E105"/>
    <mergeCell ref="B106:O106"/>
    <mergeCell ref="B107:F108"/>
    <mergeCell ref="G107:H108"/>
    <mergeCell ref="I107:J108"/>
    <mergeCell ref="K107:M107"/>
    <mergeCell ref="N107:N108"/>
    <mergeCell ref="O107:O108"/>
    <mergeCell ref="B101:C101"/>
    <mergeCell ref="D101:E101"/>
    <mergeCell ref="L101:M101"/>
    <mergeCell ref="B102:C102"/>
    <mergeCell ref="D102:E102"/>
    <mergeCell ref="L102:M102"/>
    <mergeCell ref="B99:C99"/>
    <mergeCell ref="D99:E99"/>
    <mergeCell ref="L99:M99"/>
    <mergeCell ref="B100:C100"/>
    <mergeCell ref="D100:E100"/>
    <mergeCell ref="L100:M100"/>
    <mergeCell ref="B97:C97"/>
    <mergeCell ref="D97:E97"/>
    <mergeCell ref="L97:M97"/>
    <mergeCell ref="B98:C98"/>
    <mergeCell ref="D98:E98"/>
    <mergeCell ref="L98:M98"/>
    <mergeCell ref="N93:N94"/>
    <mergeCell ref="O93:O94"/>
    <mergeCell ref="B95:C95"/>
    <mergeCell ref="D95:E95"/>
    <mergeCell ref="L95:M95"/>
    <mergeCell ref="B96:C96"/>
    <mergeCell ref="D96:E96"/>
    <mergeCell ref="L96:M96"/>
    <mergeCell ref="B92:M92"/>
    <mergeCell ref="B93:C94"/>
    <mergeCell ref="D93:E94"/>
    <mergeCell ref="F93:H93"/>
    <mergeCell ref="I93:K93"/>
    <mergeCell ref="L93:M94"/>
    <mergeCell ref="M88:O88"/>
    <mergeCell ref="B89:E89"/>
    <mergeCell ref="G89:H89"/>
    <mergeCell ref="M89:O89"/>
    <mergeCell ref="B90:E90"/>
    <mergeCell ref="G90:L90"/>
    <mergeCell ref="M90:O90"/>
    <mergeCell ref="G85:H85"/>
    <mergeCell ref="M85:O85"/>
    <mergeCell ref="B86:E86"/>
    <mergeCell ref="F86:O86"/>
    <mergeCell ref="B87:E87"/>
    <mergeCell ref="F87:F89"/>
    <mergeCell ref="G87:H87"/>
    <mergeCell ref="M87:O87"/>
    <mergeCell ref="B88:E88"/>
    <mergeCell ref="G88:H88"/>
    <mergeCell ref="B82:E82"/>
    <mergeCell ref="F82:O82"/>
    <mergeCell ref="B83:E83"/>
    <mergeCell ref="F83:F85"/>
    <mergeCell ref="G83:H83"/>
    <mergeCell ref="M83:O83"/>
    <mergeCell ref="B84:E84"/>
    <mergeCell ref="G84:H84"/>
    <mergeCell ref="M84:O84"/>
    <mergeCell ref="B85:E85"/>
    <mergeCell ref="G79:H79"/>
    <mergeCell ref="M79:O79"/>
    <mergeCell ref="B80:E80"/>
    <mergeCell ref="G80:H80"/>
    <mergeCell ref="M80:O80"/>
    <mergeCell ref="B81:E81"/>
    <mergeCell ref="G81:H81"/>
    <mergeCell ref="M81:O81"/>
    <mergeCell ref="B76:E76"/>
    <mergeCell ref="F76:O76"/>
    <mergeCell ref="B77:E77"/>
    <mergeCell ref="F77:F81"/>
    <mergeCell ref="G77:H77"/>
    <mergeCell ref="M77:O77"/>
    <mergeCell ref="B78:E78"/>
    <mergeCell ref="G78:H78"/>
    <mergeCell ref="M78:O78"/>
    <mergeCell ref="B79:E79"/>
    <mergeCell ref="G72:I72"/>
    <mergeCell ref="J72:O72"/>
    <mergeCell ref="G73:I73"/>
    <mergeCell ref="J73:O73"/>
    <mergeCell ref="B74:O74"/>
    <mergeCell ref="B75:E75"/>
    <mergeCell ref="G75:H75"/>
    <mergeCell ref="M75:O75"/>
    <mergeCell ref="B68:N68"/>
    <mergeCell ref="B69:O69"/>
    <mergeCell ref="B70:F73"/>
    <mergeCell ref="G70:I71"/>
    <mergeCell ref="J70:K70"/>
    <mergeCell ref="L70:M70"/>
    <mergeCell ref="N70:O70"/>
    <mergeCell ref="J71:K71"/>
    <mergeCell ref="L71:M71"/>
    <mergeCell ref="N71:O71"/>
    <mergeCell ref="C62:E62"/>
    <mergeCell ref="C63:E63"/>
    <mergeCell ref="B64:N64"/>
    <mergeCell ref="C65:M65"/>
    <mergeCell ref="B66:E66"/>
    <mergeCell ref="C67:E67"/>
    <mergeCell ref="C56:M56"/>
    <mergeCell ref="B57:E57"/>
    <mergeCell ref="C58:E58"/>
    <mergeCell ref="B59:N59"/>
    <mergeCell ref="C60:M60"/>
    <mergeCell ref="B61:E61"/>
    <mergeCell ref="B50:N50"/>
    <mergeCell ref="C51:M51"/>
    <mergeCell ref="B52:E52"/>
    <mergeCell ref="C53:E53"/>
    <mergeCell ref="B54:N54"/>
    <mergeCell ref="B55:M55"/>
    <mergeCell ref="B44:E44"/>
    <mergeCell ref="C45:E45"/>
    <mergeCell ref="B46:N46"/>
    <mergeCell ref="C47:M47"/>
    <mergeCell ref="B48:E48"/>
    <mergeCell ref="C49:E49"/>
    <mergeCell ref="B38:E38"/>
    <mergeCell ref="C39:E39"/>
    <mergeCell ref="C40:E40"/>
    <mergeCell ref="B41:N41"/>
    <mergeCell ref="B42:M42"/>
    <mergeCell ref="C43:M43"/>
    <mergeCell ref="C32:M32"/>
    <mergeCell ref="B33:E33"/>
    <mergeCell ref="C34:E34"/>
    <mergeCell ref="C35:E35"/>
    <mergeCell ref="B36:N36"/>
    <mergeCell ref="C37:M37"/>
    <mergeCell ref="B26:N26"/>
    <mergeCell ref="C27:M27"/>
    <mergeCell ref="B28:E28"/>
    <mergeCell ref="C29:E29"/>
    <mergeCell ref="C30:E30"/>
    <mergeCell ref="B31:N31"/>
    <mergeCell ref="C20:E20"/>
    <mergeCell ref="B21:N21"/>
    <mergeCell ref="C22:M22"/>
    <mergeCell ref="B23:E23"/>
    <mergeCell ref="C24:E24"/>
    <mergeCell ref="C25:E25"/>
    <mergeCell ref="B14:M14"/>
    <mergeCell ref="B15:O15"/>
    <mergeCell ref="B16:M16"/>
    <mergeCell ref="C17:M17"/>
    <mergeCell ref="B18:E18"/>
    <mergeCell ref="C19:E19"/>
    <mergeCell ref="B8:M8"/>
    <mergeCell ref="B9:M9"/>
    <mergeCell ref="B10:M10"/>
    <mergeCell ref="B11:M11"/>
    <mergeCell ref="B12:M12"/>
    <mergeCell ref="B13:M13"/>
    <mergeCell ref="B2:C2"/>
    <mergeCell ref="B3:C3"/>
    <mergeCell ref="D3:L3"/>
    <mergeCell ref="D4:O4"/>
    <mergeCell ref="D5:O5"/>
    <mergeCell ref="D6:O6"/>
  </mergeCells>
  <conditionalFormatting sqref="N58">
    <cfRule type="containsText" dxfId="21" priority="3" operator="containsText" text="Atingiu">
      <formula>NOT(ISERROR(SEARCH("Atingiu",N58)))</formula>
    </cfRule>
  </conditionalFormatting>
  <conditionalFormatting sqref="N49">
    <cfRule type="containsText" dxfId="20" priority="5" operator="containsText" text="Atingiu">
      <formula>NOT(ISERROR(SEARCH("Atingiu",N49)))</formula>
    </cfRule>
  </conditionalFormatting>
  <conditionalFormatting sqref="N40">
    <cfRule type="containsText" dxfId="19" priority="7" operator="containsText" text="Atingiu">
      <formula>NOT(ISERROR(SEARCH("Atingiu",N40)))</formula>
    </cfRule>
  </conditionalFormatting>
  <conditionalFormatting sqref="N39">
    <cfRule type="containsText" dxfId="18" priority="8" operator="containsText" text="Atingiu">
      <formula>NOT(ISERROR(SEARCH("Atingiu",N39)))</formula>
    </cfRule>
  </conditionalFormatting>
  <conditionalFormatting sqref="N29:N30">
    <cfRule type="containsText" dxfId="17" priority="10" operator="containsText" text="Atingiu">
      <formula>NOT(ISERROR(SEARCH("Atingiu",N29)))</formula>
    </cfRule>
  </conditionalFormatting>
  <conditionalFormatting sqref="N24:N25">
    <cfRule type="containsText" dxfId="16" priority="11" operator="containsText" text="Atingiu">
      <formula>NOT(ISERROR(SEARCH("Atingiu",N24)))</formula>
    </cfRule>
  </conditionalFormatting>
  <conditionalFormatting sqref="N19">
    <cfRule type="containsText" dxfId="15" priority="13" operator="containsText" text="Atingiu">
      <formula>NOT(ISERROR(SEARCH("Atingiu",N19)))</formula>
    </cfRule>
  </conditionalFormatting>
  <conditionalFormatting sqref="L77">
    <cfRule type="containsText" dxfId="14" priority="14" operator="containsText" text="Atingiu">
      <formula>NOT(ISERROR(SEARCH("Atingiu",L77)))</formula>
    </cfRule>
  </conditionalFormatting>
  <conditionalFormatting sqref="L78">
    <cfRule type="containsText" dxfId="13" priority="15" operator="containsText" text="Atingiu">
      <formula>NOT(ISERROR(SEARCH("Atingiu",L78)))</formula>
    </cfRule>
  </conditionalFormatting>
  <conditionalFormatting sqref="L79">
    <cfRule type="containsText" dxfId="12" priority="16" operator="containsText" text="Atingiu">
      <formula>NOT(ISERROR(SEARCH("Atingiu",L79)))</formula>
    </cfRule>
  </conditionalFormatting>
  <conditionalFormatting sqref="L80:L81">
    <cfRule type="containsText" dxfId="11" priority="17" operator="containsText" text="Atingiu">
      <formula>NOT(ISERROR(SEARCH("Atingiu",L80)))</formula>
    </cfRule>
  </conditionalFormatting>
  <conditionalFormatting sqref="L83">
    <cfRule type="containsText" dxfId="10" priority="18" operator="containsText" text="Atingiu">
      <formula>NOT(ISERROR(SEARCH("Atingiu",L83)))</formula>
    </cfRule>
  </conditionalFormatting>
  <conditionalFormatting sqref="L84">
    <cfRule type="containsText" dxfId="9" priority="19" operator="containsText" text="Atingiu">
      <formula>NOT(ISERROR(SEARCH("Atingiu",L84)))</formula>
    </cfRule>
  </conditionalFormatting>
  <conditionalFormatting sqref="L85">
    <cfRule type="containsText" dxfId="8" priority="20" operator="containsText" text="Atingiu">
      <formula>NOT(ISERROR(SEARCH("Atingiu",L85)))</formula>
    </cfRule>
  </conditionalFormatting>
  <conditionalFormatting sqref="L87">
    <cfRule type="containsText" dxfId="7" priority="21" operator="containsText" text="Atingiu">
      <formula>NOT(ISERROR(SEARCH("Atingiu",L87)))</formula>
    </cfRule>
  </conditionalFormatting>
  <conditionalFormatting sqref="L88:L89">
    <cfRule type="containsText" dxfId="6" priority="22" operator="containsText" text="Atingiu">
      <formula>NOT(ISERROR(SEARCH("Atingiu",L88)))</formula>
    </cfRule>
  </conditionalFormatting>
  <conditionalFormatting sqref="N20">
    <cfRule type="containsText" dxfId="5" priority="12" operator="containsText" text="Atingiu">
      <formula>NOT(ISERROR(SEARCH("Atingiu",N20)))</formula>
    </cfRule>
  </conditionalFormatting>
  <conditionalFormatting sqref="N34:N35">
    <cfRule type="containsText" dxfId="4" priority="9" operator="containsText" text="Atingiu">
      <formula>NOT(ISERROR(SEARCH("Atingiu",N34)))</formula>
    </cfRule>
  </conditionalFormatting>
  <conditionalFormatting sqref="N45">
    <cfRule type="containsText" dxfId="3" priority="6" operator="containsText" text="Atingiu">
      <formula>NOT(ISERROR(SEARCH("Atingiu",N45)))</formula>
    </cfRule>
  </conditionalFormatting>
  <conditionalFormatting sqref="N53">
    <cfRule type="containsText" dxfId="2" priority="4" operator="containsText" text="Atingiu">
      <formula>NOT(ISERROR(SEARCH("Atingiu",N53)))</formula>
    </cfRule>
  </conditionalFormatting>
  <conditionalFormatting sqref="N62:N63">
    <cfRule type="containsText" dxfId="1" priority="2" operator="containsText" text="Atingiu">
      <formula>NOT(ISERROR(SEARCH("Atingiu",N62)))</formula>
    </cfRule>
  </conditionalFormatting>
  <conditionalFormatting sqref="N67">
    <cfRule type="containsText" dxfId="0" priority="1" operator="containsText" text="Atingiu">
      <formula>NOT(ISERROR(SEARCH("Atingiu",N67)))</formula>
    </cfRule>
  </conditionalFormatting>
  <pageMargins left="0.75" right="0.75" top="0.75" bottom="0.5" header="0.5" footer="0.7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QUAR2025_base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Anselmo Esteves Cunha</dc:creator>
  <cp:lastModifiedBy>Anselmo Esteves Cunha</cp:lastModifiedBy>
  <dcterms:created xsi:type="dcterms:W3CDTF">2025-04-21T13:43:04Z</dcterms:created>
  <dcterms:modified xsi:type="dcterms:W3CDTF">2025-04-21T13:44:07Z</dcterms:modified>
</cp:coreProperties>
</file>